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16" windowWidth="5088" windowHeight="11580"/>
  </bookViews>
  <sheets>
    <sheet name="GHG Agric " sheetId="3" r:id="rId1"/>
  </sheets>
  <externalReferences>
    <externalReference r:id="rId2"/>
    <externalReference r:id="rId3"/>
  </externalReferences>
  <definedNames>
    <definedName name="__cls1">[1]LMmapCode!$F$3</definedName>
    <definedName name="__cls2">[1]LMmapCode!$F$4</definedName>
    <definedName name="__cls3">[1]LMmapCode!$F$5</definedName>
    <definedName name="__cls4">[1]LMmapCode!$F$6</definedName>
    <definedName name="__cls5">[1]LMmapCode!$F$7</definedName>
    <definedName name="__cls6">[1]LMmapCode!$F$8</definedName>
    <definedName name="_cls1">[1]LMmapCode!$F$3</definedName>
    <definedName name="_cls2">[1]LMmapCode!$F$4</definedName>
    <definedName name="_cls3">[1]LMmapCode!$F$5</definedName>
    <definedName name="_cls4">[1]LMmapCode!$F$6</definedName>
    <definedName name="_cls5">[1]LMmapCode!$F$7</definedName>
    <definedName name="_cls6">[1]LMmapCode!$F$8</definedName>
    <definedName name="actReg">[1]LMmapCode!$J$11</definedName>
    <definedName name="actRegCode">[1]LMmapCode!$J$13</definedName>
    <definedName name="actRegValue">[1]LMmapCode!$J$12</definedName>
    <definedName name="cls0">[1]LMmapCode!$F$8</definedName>
    <definedName name="clsValue">[1]LMmapCode!$J$3:$K$8</definedName>
    <definedName name="country">'[2]Country &amp; ID'!$A$2:$A$237</definedName>
    <definedName name="RegData">[1]W1_1990Data!$K$7:$L$7</definedName>
  </definedNames>
  <calcPr calcId="145621"/>
</workbook>
</file>

<file path=xl/calcChain.xml><?xml version="1.0" encoding="utf-8"?>
<calcChain xmlns="http://schemas.openxmlformats.org/spreadsheetml/2006/main">
  <c r="U30" i="3" l="1"/>
  <c r="T30" i="3"/>
  <c r="S30" i="3"/>
  <c r="R30" i="3"/>
  <c r="Q30" i="3"/>
  <c r="P30" i="3"/>
  <c r="O30" i="3"/>
  <c r="N30" i="3"/>
  <c r="M30" i="3"/>
  <c r="L30" i="3"/>
  <c r="K30" i="3"/>
  <c r="J30" i="3"/>
  <c r="I30" i="3"/>
  <c r="H30" i="3"/>
  <c r="G30" i="3"/>
  <c r="F30" i="3"/>
  <c r="E30" i="3"/>
  <c r="D30" i="3"/>
  <c r="C30" i="3"/>
</calcChain>
</file>

<file path=xl/sharedStrings.xml><?xml version="1.0" encoding="utf-8"?>
<sst xmlns="http://schemas.openxmlformats.org/spreadsheetml/2006/main" count="2419" uniqueCount="199">
  <si>
    <t>Antigua and Barbuda</t>
  </si>
  <si>
    <t>Australia</t>
  </si>
  <si>
    <t>Austria</t>
  </si>
  <si>
    <t>Belgium</t>
  </si>
  <si>
    <t>Colombia</t>
  </si>
  <si>
    <t>Croatia</t>
  </si>
  <si>
    <t>Cuba</t>
  </si>
  <si>
    <t>Denmark</t>
  </si>
  <si>
    <t>Dominican Republic</t>
  </si>
  <si>
    <t>Ethiopia</t>
  </si>
  <si>
    <t>Finland</t>
  </si>
  <si>
    <t>France</t>
  </si>
  <si>
    <t>Georgia</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</si>
  <si>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</si>
  <si>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</si>
  <si>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</si>
  <si>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</si>
  <si>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</si>
  <si>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</si>
  <si>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</si>
  <si>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</si>
  <si>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</si>
  <si>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</si>
  <si>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</si>
  <si>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</si>
  <si>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</si>
  <si>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</si>
  <si>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</si>
  <si>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</si>
  <si>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</si>
  <si>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</si>
  <si>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</si>
  <si>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</si>
  <si>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</si>
  <si>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</si>
  <si>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Sources:</t>
  </si>
  <si>
    <t>Definitions &amp; Technical notes:</t>
  </si>
  <si>
    <t>Algeria</t>
  </si>
  <si>
    <t>Azerbaijan</t>
  </si>
  <si>
    <t>Barbados</t>
  </si>
  <si>
    <t>Belarus</t>
  </si>
  <si>
    <t>Belize</t>
  </si>
  <si>
    <t>Benin</t>
  </si>
  <si>
    <t>Bhutan</t>
  </si>
  <si>
    <t>Bulgaria</t>
  </si>
  <si>
    <t>Cambodia</t>
  </si>
  <si>
    <t>Cameroon</t>
  </si>
  <si>
    <t>Chile</t>
  </si>
  <si>
    <t>Costa Rica</t>
  </si>
  <si>
    <t>Czech Republic</t>
  </si>
  <si>
    <t>Dominica</t>
  </si>
  <si>
    <t>Estonia</t>
  </si>
  <si>
    <t>Guinea</t>
  </si>
  <si>
    <t>Haiti</t>
  </si>
  <si>
    <t>Honduras</t>
  </si>
  <si>
    <t>Hungary</t>
  </si>
  <si>
    <t>Iran (Islamic Republic of)</t>
  </si>
  <si>
    <t>Jamaica</t>
  </si>
  <si>
    <t>Lebanon</t>
  </si>
  <si>
    <t>Luxembourg</t>
  </si>
  <si>
    <t>Madagascar</t>
  </si>
  <si>
    <t>Mali</t>
  </si>
  <si>
    <t>Malta</t>
  </si>
  <si>
    <t>Mauritania</t>
  </si>
  <si>
    <t>Mauritius</t>
  </si>
  <si>
    <t>Morocco</t>
  </si>
  <si>
    <t>Nicaragua</t>
  </si>
  <si>
    <t>Niue</t>
  </si>
  <si>
    <t>Pakistan</t>
  </si>
  <si>
    <t>Panama</t>
  </si>
  <si>
    <t>Paraguay</t>
  </si>
  <si>
    <t>Peru</t>
  </si>
  <si>
    <t>Philippines</t>
  </si>
  <si>
    <t>Poland</t>
  </si>
  <si>
    <t>Russian Federation</t>
  </si>
  <si>
    <t>Saint Lucia</t>
  </si>
  <si>
    <t>Slovakia</t>
  </si>
  <si>
    <t>Sri Lanka</t>
  </si>
  <si>
    <t>Sudan</t>
  </si>
  <si>
    <t>Swaziland</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</si>
  <si>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</si>
  <si>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</si>
  <si>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</si>
  <si>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</si>
  <si>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</si>
  <si>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</si>
  <si>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</si>
  <si>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</si>
  <si>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</si>
  <si>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</si>
  <si>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</si>
  <si>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</si>
  <si>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</si>
  <si>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</si>
  <si>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</si>
  <si>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</si>
  <si>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</si>
  <si>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Comoros</t>
  </si>
  <si>
    <t>Congo</t>
  </si>
  <si>
    <t>Djibouti</t>
  </si>
  <si>
    <t>Ecuador</t>
  </si>
  <si>
    <t>El Salvador</t>
  </si>
  <si>
    <t>Eritrea</t>
  </si>
  <si>
    <t>Fiji</t>
  </si>
  <si>
    <t>Gambia</t>
  </si>
  <si>
    <t>Guinea-Bissau</t>
  </si>
  <si>
    <t>Guyana</t>
  </si>
  <si>
    <t>Indonesia</t>
  </si>
  <si>
    <t>Israel</t>
  </si>
  <si>
    <t>Jordan</t>
  </si>
  <si>
    <t>Kenya</t>
  </si>
  <si>
    <t>Lesotho</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</si>
  <si>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</si>
  <si>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</si>
  <si>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</si>
  <si>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</si>
  <si>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</si>
  <si>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</si>
  <si>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</si>
  <si>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</si>
  <si>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</si>
  <si>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</si>
  <si>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</si>
  <si>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</si>
  <si>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</si>
  <si>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</si>
  <si>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</si>
  <si>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</si>
  <si>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</si>
  <si>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</si>
  <si>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</si>
  <si>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Bahamas</t>
  </si>
  <si>
    <t>Bangladesh</t>
  </si>
  <si>
    <t>Botswana</t>
  </si>
  <si>
    <t>Canada</t>
  </si>
  <si>
    <t>China</t>
  </si>
  <si>
    <t>Cook Islands</t>
  </si>
  <si>
    <t>Egypt</t>
  </si>
  <si>
    <t>Ghana</t>
  </si>
  <si>
    <t>Grenada</t>
  </si>
  <si>
    <t>India</t>
  </si>
  <si>
    <t>Kazakhstan</t>
  </si>
  <si>
    <t>Kiribati</t>
  </si>
  <si>
    <t>Liechtenstein</t>
  </si>
  <si>
    <t>Malaysia</t>
  </si>
  <si>
    <t>Nauru</t>
  </si>
  <si>
    <t>Nepal</t>
  </si>
  <si>
    <t>Niger</t>
  </si>
  <si>
    <t>Palau</t>
  </si>
  <si>
    <t>Papua New Guinea</t>
  </si>
  <si>
    <t>Saint Kitts and Nevis</t>
  </si>
  <si>
    <t>Saudi Arabia</t>
  </si>
  <si>
    <t>South Africa</t>
  </si>
  <si>
    <t>Tuvalu</t>
  </si>
  <si>
    <t>...</t>
  </si>
  <si>
    <t>Country</t>
  </si>
  <si>
    <t>Environmental Indicators and Selected Time Series</t>
  </si>
  <si>
    <t>Choose a country from the following drop-down list:</t>
  </si>
  <si>
    <r>
      <t>mio. tonnes of CO</t>
    </r>
    <r>
      <rPr>
        <i/>
        <vertAlign val="subscript"/>
        <sz val="8"/>
        <rFont val="Arial"/>
        <family val="2"/>
      </rPr>
      <t>2</t>
    </r>
    <r>
      <rPr>
        <i/>
        <sz val="8"/>
        <rFont val="Arial"/>
        <family val="2"/>
      </rPr>
      <t xml:space="preserve"> equivalent</t>
    </r>
  </si>
  <si>
    <t>San Marino</t>
  </si>
  <si>
    <t>Venezuela (Bolivarian Republic of)</t>
  </si>
  <si>
    <r>
      <t xml:space="preserve">GHG from Agriculture: </t>
    </r>
    <r>
      <rPr>
        <sz val="8"/>
        <rFont val="Arial"/>
        <family val="2"/>
      </rPr>
      <t>all emissions from enteric fermentation, manure management, rice cultivation, agricultural soils,  field burning of agricultural residues, prescribed burning of savannas and other agricultural activities. This variable corresponds to IPCC category 4.</t>
    </r>
  </si>
  <si>
    <t xml:space="preserve">Greenhouse gas emissions from agriculture </t>
  </si>
  <si>
    <t xml:space="preserve">Data Quality: </t>
  </si>
  <si>
    <t>Countries report their greenhouse gas emissions to UNFCCC according to the IPCC Guidelines. The quality of data is regularly checked through the UNFCCC review process for the Annex I Parties to the Convention that report the data annually. Non-Annex I countries do not report the data annually and their data are not subject to the same review procedures. Data quality depends on the quality of statistics underlying the calculations or estimates and is usually the best for energy related emissions; because of differences in completeness and quality of the estimates, the data should be used with caution when comparing countries.</t>
  </si>
  <si>
    <t>Afghanistan</t>
  </si>
  <si>
    <t>Angola</t>
  </si>
  <si>
    <t>Bolivia (Plurinational State of)</t>
  </si>
  <si>
    <t>Bosnia and Herzegovina</t>
  </si>
  <si>
    <t>Brunei Darussalam</t>
  </si>
  <si>
    <t>Cabo Verde</t>
  </si>
  <si>
    <t>Cyprus</t>
  </si>
  <si>
    <t>Democratic People's Republic of Korea</t>
  </si>
  <si>
    <t>Democratic Republic of the Congo</t>
  </si>
  <si>
    <t>Equatorial Guinea</t>
  </si>
  <si>
    <t>Gabon</t>
  </si>
  <si>
    <t>Iraq</t>
  </si>
  <si>
    <t>Kuwait</t>
  </si>
  <si>
    <t>Lao People's Democratic Republic</t>
  </si>
  <si>
    <t>Liberia</t>
  </si>
  <si>
    <t>Micronesia (Federated States of)</t>
  </si>
  <si>
    <t>Montenegro</t>
  </si>
  <si>
    <t>Myanmar</t>
  </si>
  <si>
    <t>Oman</t>
  </si>
  <si>
    <t>Qatar</t>
  </si>
  <si>
    <t>Republic of Korea</t>
  </si>
  <si>
    <t>Saint Vincent and the Grenadines</t>
  </si>
  <si>
    <t>Serbia</t>
  </si>
  <si>
    <t>The former Yugoslav Republic of Macedonia</t>
  </si>
  <si>
    <t>Timor-Leste</t>
  </si>
  <si>
    <t>United Kingdom of Great Britain and Northern Ireland</t>
  </si>
  <si>
    <t>United Republic of Tanzania</t>
  </si>
  <si>
    <t>United States of America</t>
  </si>
  <si>
    <r>
      <t>Last update:</t>
    </r>
    <r>
      <rPr>
        <sz val="12"/>
        <rFont val="Arial"/>
        <family val="2"/>
      </rPr>
      <t xml:space="preserve"> November 2015</t>
    </r>
  </si>
  <si>
    <t>For some non-Annex I countries, the GHG emissions data may be incomplete because they include only emissions from a few available sources and therefore do not represent the absolute total emissions of the country. For detailed information on emissions data and their completeness, please check the official submissions of GHG emissions/removals data by countries to the Climate Change Convention</t>
  </si>
  <si>
    <t>Côte d'Ivoire</t>
  </si>
  <si>
    <t>UN Framework Convention on Climate Change (UNFCCC) Secretariat.</t>
  </si>
  <si>
    <r>
      <rPr>
        <sz val="8"/>
        <rFont val="Arial"/>
        <family val="2"/>
      </rPr>
      <t xml:space="preserve">See:  </t>
    </r>
    <r>
      <rPr>
        <u/>
        <sz val="8"/>
        <color theme="10"/>
        <rFont val="Arial"/>
        <family val="2"/>
      </rPr>
      <t>http://unfccc.int</t>
    </r>
    <r>
      <rPr>
        <sz val="8"/>
        <rFont val="Arial"/>
        <family val="2"/>
      </rPr>
      <t xml:space="preserve"> .</t>
    </r>
  </si>
  <si>
    <r>
      <rPr>
        <sz val="8"/>
        <rFont val="Arial"/>
        <family val="2"/>
      </rPr>
      <t xml:space="preserve">See: </t>
    </r>
    <r>
      <rPr>
        <u/>
        <sz val="8"/>
        <color theme="10"/>
        <rFont val="Arial"/>
        <family val="2"/>
      </rPr>
      <t>http://unfccc.int/ghg_data/ghg_data_unfccc/data_sources/items/3816.php</t>
    </r>
    <r>
      <rPr>
        <sz val="8"/>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</si>
</sst>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 ###\ ##0"/>
    <numFmt numFmtId="165" formatCode="###\ ###\ ###\ ##0.00"/>
  </numFmts>
  <fonts count="30" x14ac:knownFonts="1">
    <font>
      <sz val="10"/>
      <name val="Arial"/>
    </font>
    <font>
      <sz val="10"/>
      <name val="Arial"/>
      <family val="2"/>
    </font>
    <font>
      <b/>
      <sz val="10"/>
      <name val="Arial"/>
      <family val="2"/>
    </font>
    <font>
      <sz val="8"/>
      <name val="Arial"/>
      <family val="2"/>
    </font>
    <font>
      <sz val="8"/>
      <name val="Arial"/>
      <family val="2"/>
    </font>
    <font>
      <i/>
      <sz val="8"/>
      <name val="Arial"/>
      <family val="2"/>
    </font>
    <font>
      <b/>
      <u/>
      <sz val="9"/>
      <name val="Arial"/>
      <family val="2"/>
    </font>
    <font>
      <sz val="10"/>
      <color indexed="8"/>
      <name val="Arial"/>
      <family val="2"/>
    </font>
    <font>
      <sz val="8"/>
      <color indexed="8"/>
      <name val="Arial"/>
      <family val="2"/>
    </font>
    <font>
      <b/>
      <sz val="8"/>
      <color indexed="8"/>
      <name val="Arial"/>
      <family val="2"/>
    </font>
    <font>
      <sz val="10"/>
      <name val="Arial"/>
      <family val="2"/>
    </font>
    <font>
      <i/>
      <vertAlign val="superscript"/>
      <sz val="10"/>
      <name val="Arial"/>
      <family val="2"/>
    </font>
    <font>
      <i/>
      <vertAlign val="superscript"/>
      <sz val="8"/>
      <name val="Arial"/>
      <family val="2"/>
    </font>
    <font>
      <b/>
      <sz val="8"/>
      <name val="Arial"/>
      <family val="2"/>
    </font>
    <font>
      <i/>
      <sz val="12"/>
      <name val="Arial"/>
      <family val="2"/>
    </font>
    <font>
      <sz val="12"/>
      <name val="Arial"/>
      <family val="2"/>
    </font>
    <font>
      <b/>
      <sz val="10"/>
      <color indexed="8"/>
      <name val="Arial"/>
      <family val="2"/>
    </font>
    <font>
      <b/>
      <sz val="15"/>
      <name val="Arial"/>
      <family val="2"/>
    </font>
    <font>
      <b/>
      <sz val="8"/>
      <color indexed="9"/>
      <name val="Arial"/>
      <family val="2"/>
    </font>
    <font>
      <sz val="8"/>
      <color indexed="9"/>
      <name val="Arial"/>
      <family val="2"/>
    </font>
    <font>
      <b/>
      <sz val="10"/>
      <color indexed="12"/>
      <name val="Arial"/>
      <family val="2"/>
    </font>
    <font>
      <b/>
      <sz val="13"/>
      <name val="Arial"/>
      <family val="2"/>
    </font>
    <font>
      <i/>
      <vertAlign val="subscript"/>
      <sz val="8"/>
      <name val="Arial"/>
      <family val="2"/>
    </font>
    <font>
      <b/>
      <i/>
      <u/>
      <sz val="9"/>
      <name val="Arial"/>
      <family val="2"/>
    </font>
    <font>
      <sz val="10"/>
      <name val="Arial"/>
      <family val="2"/>
    </font>
    <font>
      <b/>
      <i/>
      <sz val="9"/>
      <name val="Arial"/>
      <family val="2"/>
    </font>
    <font>
      <b/>
      <u/>
      <sz val="9"/>
      <name val="Arial"/>
      <family val="2"/>
    </font>
    <font>
      <u/>
      <sz val="10"/>
      <color theme="10"/>
      <name val="Arial"/>
      <family val="2"/>
    </font>
    <font>
      <u/>
      <sz val="8"/>
      <color theme="10"/>
      <name val="Arial"/>
      <family val="2"/>
    </font>
    <font>
      <u/>
      <sz val="10"/>
      <color theme="10"/>
      <name val="Arial"/>
      <family val="2"/>
    </font>
  </fonts>
  <fills count="9">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indexed="23"/>
        <bgColor indexed="64"/>
      </patternFill>
    </fill>
    <fill>
      <patternFill patternType="solid">
        <fgColor indexed="55"/>
        <bgColor indexed="64"/>
      </patternFill>
    </fill>
    <fill>
      <patternFill patternType="solid">
        <fgColor indexed="26"/>
        <bgColor indexed="64"/>
      </patternFill>
    </fill>
    <fill>
      <patternFill patternType="solid">
        <fgColor indexed="26"/>
        <bgColor indexed="8"/>
      </patternFill>
    </fill>
    <fill>
      <patternFill patternType="solid">
        <fgColor indexed="43"/>
        <bgColor indexed="64"/>
      </patternFill>
    </fill>
  </fills>
  <borders count="1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7" fillId="0" borderId="0"/>
    <xf numFmtId="0" fontId="7" fillId="0" borderId="0"/>
    <xf numFmtId="0" fontId="7" fillId="0" borderId="0"/>
    <xf numFmtId="0" fontId="7" fillId="0" borderId="0"/>
    <xf numFmtId="0" fontId="7" fillId="0" borderId="0"/>
    <xf numFmtId="0" fontId="10" fillId="0" borderId="0"/>
    <xf numFmtId="0" fontId="27" fillId="0" borderId="0" applyNumberFormat="0" applyFill="0" applyBorder="0" applyAlignment="0" applyProtection="0"/>
    <xf numFmtId="0" fontId="29" fillId="0" borderId="0" applyNumberFormat="0" applyFill="0" applyBorder="0" applyAlignment="0" applyProtection="0"/>
  </cellStyleXfs>
  <cellXfs count="96">
    <xf numFmtId="0" fontId="0" fillId="0" borderId="0" xfId="0"/>
    <xf numFmtId="0" fontId="2" fillId="2" borderId="0" xfId="0" applyFont="1" applyFill="1" applyProtection="1">
      <protection locked="0"/>
    </xf>
    <xf numFmtId="0" fontId="0" fillId="2" borderId="0" xfId="0" applyFill="1" applyProtection="1">
      <protection locked="0"/>
    </xf>
    <xf numFmtId="165" fontId="3" fillId="2" borderId="0" xfId="0" applyNumberFormat="1" applyFont="1" applyFill="1" applyAlignment="1" applyProtection="1">
      <alignment horizontal="left"/>
      <protection locked="0"/>
    </xf>
    <xf numFmtId="165" fontId="1" fillId="2" borderId="0" xfId="0" applyNumberFormat="1" applyFont="1" applyFill="1" applyAlignment="1" applyProtection="1">
      <alignment horizontal="right"/>
      <protection locked="0"/>
    </xf>
    <xf numFmtId="165" fontId="1" fillId="2" borderId="0" xfId="0" applyNumberFormat="1" applyFont="1" applyFill="1" applyProtection="1">
      <protection locked="0"/>
    </xf>
    <xf numFmtId="165" fontId="0" fillId="2" borderId="0" xfId="0" applyNumberFormat="1" applyFill="1" applyProtection="1">
      <protection locked="0"/>
    </xf>
    <xf numFmtId="0" fontId="0" fillId="0" borderId="0" xfId="0" applyProtection="1">
      <protection locked="0"/>
    </xf>
    <xf numFmtId="0" fontId="17" fillId="2" borderId="0" xfId="0" applyFont="1" applyFill="1" applyAlignment="1" applyProtection="1">
      <alignment horizontal="left"/>
      <protection locked="0"/>
    </xf>
    <xf numFmtId="165" fontId="5" fillId="2" borderId="0" xfId="0" applyNumberFormat="1" applyFont="1" applyFill="1" applyAlignment="1" applyProtection="1">
      <alignment horizontal="right"/>
      <protection locked="0"/>
    </xf>
    <xf numFmtId="165" fontId="3" fillId="2" borderId="0" xfId="0" applyNumberFormat="1" applyFont="1" applyFill="1" applyAlignment="1" applyProtection="1">
      <alignment horizontal="right"/>
      <protection locked="0"/>
    </xf>
    <xf numFmtId="164" fontId="8" fillId="2" borderId="0" xfId="3" applyNumberFormat="1" applyFont="1" applyFill="1" applyBorder="1" applyAlignment="1" applyProtection="1">
      <alignment horizontal="right" wrapText="1"/>
      <protection locked="0"/>
    </xf>
    <xf numFmtId="0" fontId="14" fillId="2" borderId="0" xfId="0" applyFont="1" applyFill="1" applyAlignment="1" applyProtection="1">
      <alignment horizontal="right"/>
      <protection locked="0"/>
    </xf>
    <xf numFmtId="49" fontId="15" fillId="2" borderId="0" xfId="0" applyNumberFormat="1" applyFont="1" applyFill="1" applyAlignment="1" applyProtection="1">
      <alignment horizontal="right"/>
      <protection locked="0"/>
    </xf>
    <xf numFmtId="165" fontId="4" fillId="2" borderId="0" xfId="0" applyNumberFormat="1" applyFont="1" applyFill="1" applyAlignment="1" applyProtection="1">
      <alignment horizontal="center"/>
      <protection locked="0"/>
    </xf>
    <xf numFmtId="165" fontId="8" fillId="3" borderId="0" xfId="2" applyNumberFormat="1" applyFont="1" applyFill="1" applyBorder="1" applyAlignment="1" applyProtection="1">
      <alignment horizontal="left"/>
      <protection locked="0"/>
    </xf>
    <xf numFmtId="165" fontId="8" fillId="3" borderId="0" xfId="2" applyNumberFormat="1" applyFont="1" applyFill="1" applyBorder="1" applyAlignment="1" applyProtection="1">
      <alignment wrapText="1"/>
      <protection locked="0"/>
    </xf>
    <xf numFmtId="165" fontId="8" fillId="3" borderId="0" xfId="2" applyNumberFormat="1" applyFont="1" applyFill="1" applyBorder="1" applyAlignment="1" applyProtection="1">
      <alignment horizontal="right"/>
      <protection locked="0"/>
    </xf>
    <xf numFmtId="165" fontId="8" fillId="3" borderId="0" xfId="2" applyNumberFormat="1" applyFont="1" applyFill="1" applyBorder="1" applyAlignment="1" applyProtection="1">
      <alignment horizontal="right" wrapText="1"/>
      <protection locked="0"/>
    </xf>
    <xf numFmtId="165" fontId="0" fillId="0" borderId="0" xfId="0" applyNumberFormat="1" applyAlignment="1" applyProtection="1">
      <alignment horizontal="right"/>
      <protection locked="0"/>
    </xf>
    <xf numFmtId="165" fontId="0" fillId="0" borderId="0" xfId="0" applyNumberFormat="1" applyProtection="1">
      <protection locked="0"/>
    </xf>
    <xf numFmtId="0" fontId="3" fillId="0" borderId="0" xfId="0" applyFont="1" applyAlignment="1" applyProtection="1">
      <alignment horizontal="right"/>
      <protection locked="0"/>
    </xf>
    <xf numFmtId="165" fontId="3" fillId="0" borderId="0" xfId="0" applyNumberFormat="1" applyFont="1" applyAlignment="1" applyProtection="1">
      <alignment wrapText="1"/>
      <protection locked="0"/>
    </xf>
    <xf numFmtId="165" fontId="11" fillId="0" borderId="0" xfId="0" applyNumberFormat="1" applyFont="1" applyAlignment="1" applyProtection="1">
      <alignment horizontal="left" wrapText="1"/>
      <protection locked="0"/>
    </xf>
    <xf numFmtId="0" fontId="0" fillId="0" borderId="0" xfId="0" applyAlignment="1" applyProtection="1">
      <protection locked="0"/>
    </xf>
    <xf numFmtId="165" fontId="0" fillId="0" borderId="0" xfId="0" applyNumberFormat="1" applyAlignment="1" applyProtection="1">
      <protection locked="0"/>
    </xf>
    <xf numFmtId="165" fontId="11" fillId="0" borderId="0" xfId="0" applyNumberFormat="1" applyFont="1" applyAlignment="1" applyProtection="1">
      <alignment horizontal="left"/>
      <protection locked="0"/>
    </xf>
    <xf numFmtId="0" fontId="3" fillId="0" borderId="0" xfId="0" applyFont="1" applyAlignment="1" applyProtection="1">
      <alignment wrapText="1"/>
      <protection locked="0"/>
    </xf>
    <xf numFmtId="165" fontId="12" fillId="0" borderId="0" xfId="0" applyNumberFormat="1" applyFont="1" applyAlignment="1" applyProtection="1">
      <alignment horizontal="left" wrapText="1"/>
      <protection locked="0"/>
    </xf>
    <xf numFmtId="0" fontId="20" fillId="2" borderId="0" xfId="0" applyFont="1" applyFill="1" applyProtection="1">
      <protection locked="0"/>
    </xf>
    <xf numFmtId="49" fontId="15" fillId="2" borderId="0" xfId="0" applyNumberFormat="1" applyFont="1" applyFill="1" applyAlignment="1" applyProtection="1">
      <protection locked="0"/>
    </xf>
    <xf numFmtId="0" fontId="21" fillId="2" borderId="0" xfId="0" applyFont="1" applyFill="1" applyProtection="1">
      <protection locked="0"/>
    </xf>
    <xf numFmtId="0" fontId="10" fillId="0" borderId="0" xfId="0" applyFont="1" applyAlignment="1" applyProtection="1">
      <alignment horizontal="left"/>
      <protection hidden="1"/>
    </xf>
    <xf numFmtId="0" fontId="18" fillId="0" borderId="0" xfId="4" applyNumberFormat="1" applyFont="1" applyFill="1" applyBorder="1" applyAlignment="1" applyProtection="1">
      <alignment horizontal="right"/>
      <protection hidden="1"/>
    </xf>
    <xf numFmtId="165" fontId="19" fillId="0" borderId="0" xfId="0" applyNumberFormat="1" applyFont="1" applyFill="1" applyAlignment="1" applyProtection="1">
      <alignment wrapText="1"/>
      <protection hidden="1"/>
    </xf>
    <xf numFmtId="165" fontId="19" fillId="0" borderId="0" xfId="0" applyNumberFormat="1" applyFont="1" applyFill="1" applyProtection="1">
      <protection hidden="1"/>
    </xf>
    <xf numFmtId="165" fontId="5" fillId="4" borderId="1" xfId="0" applyNumberFormat="1" applyFont="1" applyFill="1" applyBorder="1" applyAlignment="1" applyProtection="1">
      <alignment horizontal="right"/>
      <protection hidden="1"/>
    </xf>
    <xf numFmtId="165" fontId="5" fillId="4" borderId="2" xfId="0" applyNumberFormat="1" applyFont="1" applyFill="1" applyBorder="1" applyAlignment="1" applyProtection="1">
      <alignment horizontal="right"/>
      <protection hidden="1"/>
    </xf>
    <xf numFmtId="165" fontId="3" fillId="4" borderId="2" xfId="0" applyNumberFormat="1" applyFont="1" applyFill="1" applyBorder="1" applyAlignment="1" applyProtection="1">
      <alignment horizontal="right"/>
      <protection hidden="1"/>
    </xf>
    <xf numFmtId="165" fontId="1" fillId="4" borderId="2" xfId="0" applyNumberFormat="1" applyFont="1" applyFill="1" applyBorder="1" applyProtection="1">
      <protection hidden="1"/>
    </xf>
    <xf numFmtId="164" fontId="8" fillId="4" borderId="2" xfId="3" applyNumberFormat="1" applyFont="1" applyFill="1" applyBorder="1" applyAlignment="1" applyProtection="1">
      <alignment horizontal="right" wrapText="1"/>
      <protection hidden="1"/>
    </xf>
    <xf numFmtId="0" fontId="14" fillId="4" borderId="2" xfId="0" applyFont="1" applyFill="1" applyBorder="1" applyAlignment="1" applyProtection="1">
      <alignment horizontal="right"/>
      <protection hidden="1"/>
    </xf>
    <xf numFmtId="49" fontId="15" fillId="4" borderId="2" xfId="0" applyNumberFormat="1" applyFont="1" applyFill="1" applyBorder="1" applyAlignment="1" applyProtection="1">
      <alignment horizontal="right"/>
      <protection hidden="1"/>
    </xf>
    <xf numFmtId="165" fontId="0" fillId="4" borderId="3" xfId="0" applyNumberFormat="1" applyFill="1" applyBorder="1" applyProtection="1">
      <protection hidden="1"/>
    </xf>
    <xf numFmtId="165" fontId="5" fillId="4" borderId="4" xfId="0" applyNumberFormat="1" applyFont="1" applyFill="1" applyBorder="1" applyAlignment="1" applyProtection="1">
      <alignment horizontal="right"/>
      <protection hidden="1"/>
    </xf>
    <xf numFmtId="165" fontId="5" fillId="4" borderId="0" xfId="0" applyNumberFormat="1" applyFont="1" applyFill="1" applyBorder="1" applyAlignment="1" applyProtection="1">
      <alignment horizontal="right"/>
      <protection hidden="1"/>
    </xf>
    <xf numFmtId="165" fontId="3" fillId="4" borderId="0" xfId="0" applyNumberFormat="1" applyFont="1" applyFill="1" applyBorder="1" applyAlignment="1" applyProtection="1">
      <alignment horizontal="right"/>
      <protection hidden="1"/>
    </xf>
    <xf numFmtId="165" fontId="1" fillId="4" borderId="0" xfId="0" applyNumberFormat="1" applyFont="1" applyFill="1" applyBorder="1" applyProtection="1">
      <protection hidden="1"/>
    </xf>
    <xf numFmtId="164" fontId="8" fillId="4" borderId="0" xfId="3" applyNumberFormat="1" applyFont="1" applyFill="1" applyBorder="1" applyAlignment="1" applyProtection="1">
      <alignment horizontal="right" wrapText="1"/>
      <protection hidden="1"/>
    </xf>
    <xf numFmtId="0" fontId="14" fillId="4" borderId="0" xfId="0" applyFont="1" applyFill="1" applyBorder="1" applyAlignment="1" applyProtection="1">
      <alignment horizontal="right"/>
      <protection hidden="1"/>
    </xf>
    <xf numFmtId="49" fontId="15" fillId="4" borderId="0" xfId="0" applyNumberFormat="1" applyFont="1" applyFill="1" applyBorder="1" applyAlignment="1" applyProtection="1">
      <alignment horizontal="right"/>
      <protection hidden="1"/>
    </xf>
    <xf numFmtId="165" fontId="0" fillId="4" borderId="5" xfId="0" applyNumberFormat="1" applyFill="1" applyBorder="1" applyProtection="1">
      <protection hidden="1"/>
    </xf>
    <xf numFmtId="165" fontId="5" fillId="4" borderId="6" xfId="0" applyNumberFormat="1" applyFont="1" applyFill="1" applyBorder="1" applyAlignment="1" applyProtection="1">
      <alignment horizontal="right"/>
      <protection hidden="1"/>
    </xf>
    <xf numFmtId="165" fontId="5" fillId="4" borderId="7" xfId="0" applyNumberFormat="1" applyFont="1" applyFill="1" applyBorder="1" applyAlignment="1" applyProtection="1">
      <alignment horizontal="right"/>
      <protection hidden="1"/>
    </xf>
    <xf numFmtId="165" fontId="3" fillId="4" borderId="7" xfId="0" applyNumberFormat="1" applyFont="1" applyFill="1" applyBorder="1" applyAlignment="1" applyProtection="1">
      <alignment horizontal="right"/>
      <protection hidden="1"/>
    </xf>
    <xf numFmtId="165" fontId="1" fillId="4" borderId="7" xfId="0" applyNumberFormat="1" applyFont="1" applyFill="1" applyBorder="1" applyProtection="1">
      <protection hidden="1"/>
    </xf>
    <xf numFmtId="164" fontId="8" fillId="4" borderId="7" xfId="3" applyNumberFormat="1" applyFont="1" applyFill="1" applyBorder="1" applyAlignment="1" applyProtection="1">
      <alignment horizontal="right" wrapText="1"/>
      <protection hidden="1"/>
    </xf>
    <xf numFmtId="0" fontId="14" fillId="4" borderId="7" xfId="0" applyFont="1" applyFill="1" applyBorder="1" applyAlignment="1" applyProtection="1">
      <alignment horizontal="right"/>
      <protection hidden="1"/>
    </xf>
    <xf numFmtId="49" fontId="15" fillId="4" borderId="7" xfId="0" applyNumberFormat="1" applyFont="1" applyFill="1" applyBorder="1" applyAlignment="1" applyProtection="1">
      <alignment horizontal="right"/>
      <protection hidden="1"/>
    </xf>
    <xf numFmtId="165" fontId="0" fillId="4" borderId="8" xfId="0" applyNumberFormat="1" applyFill="1" applyBorder="1" applyProtection="1">
      <protection hidden="1"/>
    </xf>
    <xf numFmtId="2" fontId="16" fillId="5" borderId="0" xfId="4" applyNumberFormat="1" applyFont="1" applyFill="1" applyBorder="1" applyAlignment="1" applyProtection="1">
      <alignment horizontal="left" vertical="center"/>
      <protection locked="0"/>
    </xf>
    <xf numFmtId="0" fontId="9" fillId="5" borderId="0" xfId="4" applyNumberFormat="1" applyFont="1" applyFill="1" applyBorder="1" applyAlignment="1" applyProtection="1">
      <alignment horizontal="right" vertical="center"/>
      <protection locked="0"/>
    </xf>
    <xf numFmtId="49" fontId="14" fillId="2" borderId="0" xfId="0" applyNumberFormat="1" applyFont="1" applyFill="1" applyAlignment="1" applyProtection="1">
      <alignment horizontal="right"/>
      <protection locked="0"/>
    </xf>
    <xf numFmtId="0" fontId="1" fillId="0" borderId="0" xfId="0" applyFont="1" applyProtection="1">
      <protection locked="0"/>
    </xf>
    <xf numFmtId="0" fontId="1" fillId="0" borderId="0" xfId="0" applyFont="1" applyProtection="1">
      <protection hidden="1"/>
    </xf>
    <xf numFmtId="0" fontId="23" fillId="0" borderId="0" xfId="0" applyFont="1" applyProtection="1">
      <protection locked="0"/>
    </xf>
    <xf numFmtId="0" fontId="24" fillId="0" borderId="0" xfId="0" applyFont="1" applyProtection="1">
      <protection locked="0"/>
    </xf>
    <xf numFmtId="0" fontId="25" fillId="0" borderId="0" xfId="0" applyFont="1" applyAlignment="1" applyProtection="1">
      <protection locked="0"/>
    </xf>
    <xf numFmtId="0" fontId="10" fillId="0" borderId="0" xfId="0" applyFont="1" applyProtection="1">
      <protection hidden="1"/>
    </xf>
    <xf numFmtId="165" fontId="8" fillId="6" borderId="0" xfId="1" applyNumberFormat="1" applyFont="1" applyFill="1" applyBorder="1" applyAlignment="1" applyProtection="1">
      <alignment horizontal="right"/>
      <protection locked="0"/>
    </xf>
    <xf numFmtId="165" fontId="8" fillId="0" borderId="0" xfId="1" applyNumberFormat="1" applyFont="1" applyFill="1" applyBorder="1" applyAlignment="1" applyProtection="1">
      <alignment horizontal="right"/>
      <protection locked="0"/>
    </xf>
    <xf numFmtId="165" fontId="8" fillId="7" borderId="0" xfId="1" applyNumberFormat="1" applyFont="1" applyFill="1" applyBorder="1" applyAlignment="1" applyProtection="1">
      <alignment horizontal="right" wrapText="1"/>
      <protection locked="0"/>
    </xf>
    <xf numFmtId="165" fontId="8" fillId="0" borderId="0" xfId="1" applyNumberFormat="1" applyFont="1" applyFill="1" applyBorder="1" applyAlignment="1" applyProtection="1">
      <alignment horizontal="right" wrapText="1"/>
      <protection locked="0"/>
    </xf>
    <xf numFmtId="165" fontId="8" fillId="0" borderId="0" xfId="1" applyNumberFormat="1" applyFont="1" applyBorder="1" applyAlignment="1" applyProtection="1">
      <alignment horizontal="right"/>
      <protection locked="0"/>
    </xf>
    <xf numFmtId="165" fontId="8" fillId="6" borderId="0" xfId="5" applyNumberFormat="1" applyFont="1" applyFill="1" applyBorder="1" applyAlignment="1" applyProtection="1">
      <alignment wrapText="1"/>
      <protection locked="0"/>
    </xf>
    <xf numFmtId="0" fontId="4" fillId="6" borderId="0" xfId="0" applyFont="1" applyFill="1" applyProtection="1">
      <protection locked="0"/>
    </xf>
    <xf numFmtId="165" fontId="8" fillId="0" borderId="0" xfId="5" applyNumberFormat="1" applyFont="1" applyFill="1" applyBorder="1" applyAlignment="1" applyProtection="1">
      <alignment wrapText="1"/>
      <protection locked="0"/>
    </xf>
    <xf numFmtId="165" fontId="4" fillId="2" borderId="0" xfId="0" applyNumberFormat="1" applyFont="1" applyFill="1" applyAlignment="1" applyProtection="1">
      <protection locked="0"/>
    </xf>
    <xf numFmtId="0" fontId="1" fillId="0" borderId="0" xfId="0" applyFont="1" applyFill="1"/>
    <xf numFmtId="0" fontId="4" fillId="6" borderId="0" xfId="0" applyFont="1" applyFill="1" applyAlignment="1" applyProtection="1">
      <alignment wrapText="1"/>
      <protection locked="0"/>
    </xf>
    <xf numFmtId="0" fontId="28" fillId="0" borderId="0" xfId="8" applyFont="1" applyProtection="1">
      <protection locked="0"/>
    </xf>
    <xf numFmtId="0" fontId="3" fillId="0" borderId="0" xfId="0" applyFont="1" applyAlignment="1" applyProtection="1">
      <alignment horizontal="left" wrapText="1"/>
      <protection locked="0"/>
    </xf>
    <xf numFmtId="0" fontId="28" fillId="0" borderId="0" xfId="8" applyFont="1" applyAlignment="1" applyProtection="1">
      <alignment horizontal="left" vertical="top" wrapText="1"/>
      <protection locked="0"/>
    </xf>
    <xf numFmtId="0" fontId="26" fillId="0" borderId="0" xfId="0" applyFont="1" applyFill="1" applyAlignment="1">
      <alignment horizontal="left" wrapText="1"/>
    </xf>
    <xf numFmtId="0" fontId="3" fillId="0" borderId="0" xfId="0" applyNumberFormat="1" applyFont="1" applyFill="1" applyAlignment="1">
      <alignment horizontal="left" wrapText="1"/>
    </xf>
    <xf numFmtId="49" fontId="10" fillId="8" borderId="9" xfId="0" applyNumberFormat="1" applyFont="1" applyFill="1" applyBorder="1" applyAlignment="1" applyProtection="1">
      <alignment horizontal="left" shrinkToFit="1"/>
      <protection locked="0"/>
    </xf>
    <xf numFmtId="49" fontId="10" fillId="8" borderId="10" xfId="0" applyNumberFormat="1" applyFont="1" applyFill="1" applyBorder="1" applyAlignment="1" applyProtection="1">
      <alignment horizontal="left" shrinkToFit="1"/>
      <protection locked="0"/>
    </xf>
    <xf numFmtId="49" fontId="10" fillId="8" borderId="11" xfId="0" applyNumberFormat="1" applyFont="1" applyFill="1" applyBorder="1" applyAlignment="1" applyProtection="1">
      <alignment horizontal="left" shrinkToFit="1"/>
      <protection locked="0"/>
    </xf>
    <xf numFmtId="0" fontId="5" fillId="3" borderId="0" xfId="0" applyFont="1" applyFill="1" applyAlignment="1" applyProtection="1">
      <alignment horizontal="center"/>
      <protection locked="0"/>
    </xf>
    <xf numFmtId="165" fontId="3" fillId="0" borderId="0" xfId="0" applyNumberFormat="1" applyFont="1" applyAlignment="1" applyProtection="1">
      <alignment wrapText="1"/>
      <protection locked="0"/>
    </xf>
    <xf numFmtId="0" fontId="6" fillId="0" borderId="0" xfId="0" applyFont="1" applyAlignment="1" applyProtection="1">
      <alignment horizontal="left" wrapText="1"/>
      <protection locked="0"/>
    </xf>
    <xf numFmtId="0" fontId="13" fillId="0" borderId="0" xfId="0" applyFont="1" applyAlignment="1">
      <alignment horizontal="left" wrapText="1"/>
    </xf>
    <xf numFmtId="0" fontId="3" fillId="0" borderId="0" xfId="0" applyFont="1" applyAlignment="1" applyProtection="1">
      <alignment horizontal="left" vertical="top" wrapText="1"/>
      <protection locked="0"/>
    </xf>
    <xf numFmtId="49" fontId="28" fillId="0" borderId="0" xfId="8" applyNumberFormat="1" applyFont="1" applyAlignment="1" applyProtection="1">
      <alignment horizontal="left" wrapText="1"/>
      <protection locked="0"/>
    </xf>
    <xf numFmtId="0" fontId="29" fillId="0" borderId="0" xfId="8" applyAlignment="1"/>
    <xf numFmtId="0" fontId="3" fillId="0" borderId="0" xfId="0" applyFont="1"/>
  </cellXfs>
  <cellStyles count="9">
    <cellStyle name="Hyperlink" xfId="8" builtinId="8"/>
    <cellStyle name="Hyperlink 2" xfId="7"/>
    <cellStyle name="Normal" xfId="0" builtinId="0"/>
    <cellStyle name="Normal 2" xfId="6"/>
    <cellStyle name="Normal_CH4" xfId="1"/>
    <cellStyle name="Normal_GHG" xfId="2"/>
    <cellStyle name="Normal_NOx" xfId="3"/>
    <cellStyle name="Normal_Sheet1" xfId="4"/>
    <cellStyle name="Normal_SO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1" i="0" u="none" strike="noStrike" baseline="0">
                <a:solidFill>
                  <a:srgbClr val="000000"/>
                </a:solidFill>
                <a:latin typeface="Arial"/>
                <a:ea typeface="Arial"/>
                <a:cs typeface="Arial"/>
              </a:defRPr>
            </a:pPr>
            <a:r>
              <a:rPr lang="en-GB"/>
              <a:t>Greenhouse Gas Emissions from Agriculture </a:t>
            </a:r>
          </a:p>
        </c:rich>
      </c:tx>
      <c:layout>
        <c:manualLayout>
          <c:xMode val="edge"/>
          <c:yMode val="edge"/>
          <c:x val="0.17781448968403621"/>
          <c:y val="4.1401273885350323E-2"/>
        </c:manualLayout>
      </c:layout>
      <c:overlay val="0"/>
      <c:spPr>
        <a:noFill/>
        <a:ln w="25400">
          <a:noFill/>
        </a:ln>
      </c:spPr>
    </c:title>
    <c:autoTitleDeleted val="0"/>
    <c:plotArea>
      <c:layout>
        <c:manualLayout>
          <c:layoutTarget val="inner"/>
          <c:xMode val="edge"/>
          <c:yMode val="edge"/>
          <c:x val="0.18107714087089929"/>
          <c:y val="0.24840764331210194"/>
          <c:w val="0.78793026162742663"/>
          <c:h val="0.45541401273885346"/>
        </c:manualLayout>
      </c:layout>
      <c:barChart>
        <c:barDir val="col"/>
        <c:grouping val="clustered"/>
        <c:varyColors val="0"/>
        <c:ser>
          <c:idx val="0"/>
          <c:order val="0"/>
          <c:spPr>
            <a:gradFill rotWithShape="0">
              <a:gsLst>
                <a:gs pos="0">
                  <a:srgbClr xmlns:mc="http://schemas.openxmlformats.org/markup-compatibility/2006" xmlns:a14="http://schemas.microsoft.com/office/drawing/2010/main" val="800000" mc:Ignorable="a14" a14:legacySpreadsheetColorIndex="37"/>
                </a:gs>
                <a:gs pos="100000">
                  <a:srgbClr xmlns:mc="http://schemas.openxmlformats.org/markup-compatibility/2006" xmlns:a14="http://schemas.microsoft.com/office/drawing/2010/main" val="3B0000" mc:Ignorable="a14" a14:legacySpreadsheetColorIndex="37">
                    <a:gamma/>
                    <a:shade val="46275"/>
                    <a:invGamma/>
                  </a:srgbClr>
                </a:gs>
              </a:gsLst>
              <a:lin ang="0" scaled="1"/>
            </a:gradFill>
            <a:ln w="12700">
              <a:solidFill>
                <a:srgbClr val="000000"/>
              </a:solidFill>
              <a:prstDash val="solid"/>
            </a:ln>
          </c:spPr>
          <c:invertIfNegative val="0"/>
          <c:cat>
            <c:numRef>
              <c:f>'GHG Agric '!$C$29:$U$29</c:f>
              <c:numCache>
                <c:formatCode>General</c:formatCode>
                <c:ptCount val="19"/>
                <c:pt idx="0">
                  <c:v>1990</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pt idx="18">
                  <c:v>2011</c:v>
                </c:pt>
              </c:numCache>
            </c:numRef>
          </c:cat>
          <c:val>
            <c:numRef>
              <c:f>'GHG Agric '!$C$30:$U$30</c:f>
              <c:numCache>
                <c:formatCode>###\ ###\ ###\ ##0.00</c:formatCode>
                <c:ptCount val="19"/>
                <c:pt idx="0">
                  <c:v>0</c:v>
                </c:pt>
                <c:pt idx="1">
                  <c:v>0</c:v>
                </c:pt>
                <c:pt idx="2">
                  <c:v>0</c:v>
                </c:pt>
                <c:pt idx="3">
                  <c:v>0</c:v>
                </c:pt>
                <c:pt idx="4">
                  <c:v>0</c:v>
                </c:pt>
                <c:pt idx="5">
                  <c:v>0</c:v>
                </c:pt>
                <c:pt idx="6">
                  <c:v>0</c:v>
                </c:pt>
                <c:pt idx="7">
                  <c:v>0</c:v>
                </c:pt>
                <c:pt idx="8">
                  <c:v>0</c:v>
                </c:pt>
                <c:pt idx="9">
                  <c:v>0</c:v>
                </c:pt>
                <c:pt idx="10">
                  <c:v>0</c:v>
                </c:pt>
                <c:pt idx="11">
                  <c:v>0</c:v>
                </c:pt>
                <c:pt idx="12">
                  <c:v>15.109299999999999</c:v>
                </c:pt>
                <c:pt idx="13">
                  <c:v>0</c:v>
                </c:pt>
                <c:pt idx="14">
                  <c:v>0</c:v>
                </c:pt>
                <c:pt idx="15">
                  <c:v>0</c:v>
                </c:pt>
                <c:pt idx="16">
                  <c:v>0</c:v>
                </c:pt>
                <c:pt idx="17">
                  <c:v>0</c:v>
                </c:pt>
                <c:pt idx="18">
                  <c:v>0</c:v>
                </c:pt>
              </c:numCache>
            </c:numRef>
          </c:val>
        </c:ser>
        <c:dLbls>
          <c:showLegendKey val="0"/>
          <c:showVal val="0"/>
          <c:showCatName val="0"/>
          <c:showSerName val="0"/>
          <c:showPercent val="0"/>
          <c:showBubbleSize val="0"/>
        </c:dLbls>
        <c:gapWidth val="30"/>
        <c:axId val="50507776"/>
        <c:axId val="50509696"/>
      </c:barChart>
      <c:catAx>
        <c:axId val="50507776"/>
        <c:scaling>
          <c:orientation val="minMax"/>
        </c:scaling>
        <c:delete val="0"/>
        <c:axPos val="b"/>
        <c:title>
          <c:tx>
            <c:rich>
              <a:bodyPr/>
              <a:lstStyle/>
              <a:p>
                <a:pPr algn="r">
                  <a:defRPr sz="875" b="1" i="0" u="none" strike="noStrike" baseline="0">
                    <a:solidFill>
                      <a:srgbClr val="000000"/>
                    </a:solidFill>
                    <a:latin typeface="Arial"/>
                    <a:ea typeface="Arial"/>
                    <a:cs typeface="Arial"/>
                  </a:defRPr>
                </a:pPr>
                <a:r>
                  <a:rPr lang="en-GB"/>
                  <a:t>Time (year)</a:t>
                </a:r>
              </a:p>
            </c:rich>
          </c:tx>
          <c:layout>
            <c:manualLayout>
              <c:xMode val="edge"/>
              <c:yMode val="edge"/>
              <c:x val="0.82708207586978311"/>
              <c:y val="0.8535031847133757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800" b="0" i="0" u="none" strike="noStrike" baseline="0">
                <a:solidFill>
                  <a:srgbClr val="000000"/>
                </a:solidFill>
                <a:latin typeface="Arial"/>
                <a:ea typeface="Arial"/>
                <a:cs typeface="Arial"/>
              </a:defRPr>
            </a:pPr>
            <a:endParaRPr lang="en-US"/>
          </a:p>
        </c:txPr>
        <c:crossAx val="50509696"/>
        <c:crosses val="autoZero"/>
        <c:auto val="1"/>
        <c:lblAlgn val="ctr"/>
        <c:lblOffset val="100"/>
        <c:tickLblSkip val="1"/>
        <c:tickMarkSkip val="1"/>
        <c:noMultiLvlLbl val="0"/>
      </c:catAx>
      <c:valAx>
        <c:axId val="50509696"/>
        <c:scaling>
          <c:orientation val="minMax"/>
        </c:scaling>
        <c:delete val="0"/>
        <c:axPos val="l"/>
        <c:majorGridlines>
          <c:spPr>
            <a:ln w="3175">
              <a:solidFill>
                <a:srgbClr val="000000"/>
              </a:solidFill>
              <a:prstDash val="solid"/>
            </a:ln>
          </c:spPr>
        </c:majorGridlines>
        <c:title>
          <c:tx>
            <c:rich>
              <a:bodyPr/>
              <a:lstStyle/>
              <a:p>
                <a:pPr algn="just">
                  <a:defRPr sz="875" b="1" i="0" u="none" strike="noStrike" baseline="0">
                    <a:solidFill>
                      <a:srgbClr val="000000"/>
                    </a:solidFill>
                    <a:latin typeface="Arial"/>
                    <a:ea typeface="Arial"/>
                    <a:cs typeface="Arial"/>
                  </a:defRPr>
                </a:pPr>
                <a:r>
                  <a:rPr lang="en-GB" sz="875" b="1" i="0" u="none" strike="noStrike" baseline="0">
                    <a:solidFill>
                      <a:srgbClr val="000000"/>
                    </a:solidFill>
                    <a:latin typeface="Arial"/>
                    <a:cs typeface="Arial"/>
                  </a:rPr>
                  <a:t>mio. tonnes of CO</a:t>
                </a:r>
                <a:r>
                  <a:rPr lang="en-GB" sz="875" b="1" i="0" u="none" strike="noStrike" baseline="-25000">
                    <a:solidFill>
                      <a:srgbClr val="000000"/>
                    </a:solidFill>
                    <a:latin typeface="Arial"/>
                    <a:cs typeface="Arial"/>
                  </a:rPr>
                  <a:t>2</a:t>
                </a:r>
                <a:r>
                  <a:rPr lang="en-GB" sz="875" b="1" i="0" u="none" strike="noStrike" baseline="0">
                    <a:solidFill>
                      <a:srgbClr val="000000"/>
                    </a:solidFill>
                    <a:latin typeface="Arial"/>
                    <a:cs typeface="Arial"/>
                  </a:rPr>
                  <a:t> equivalent</a:t>
                </a:r>
              </a:p>
            </c:rich>
          </c:tx>
          <c:layout>
            <c:manualLayout>
              <c:xMode val="edge"/>
              <c:yMode val="edge"/>
              <c:x val="1.1419279154020676E-2"/>
              <c:y val="0.22292993630573252"/>
            </c:manualLayout>
          </c:layout>
          <c:overlay val="0"/>
          <c:spPr>
            <a:noFill/>
            <a:ln w="25400">
              <a:noFill/>
            </a:ln>
          </c:spPr>
        </c:title>
        <c:numFmt formatCode="###\ ###\ ###\ ##0.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50777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91440</xdr:colOff>
      <xdr:row>24</xdr:row>
      <xdr:rowOff>30480</xdr:rowOff>
    </xdr:from>
    <xdr:to>
      <xdr:col>15</xdr:col>
      <xdr:colOff>182880</xdr:colOff>
      <xdr:row>25</xdr:row>
      <xdr:rowOff>38100</xdr:rowOff>
    </xdr:to>
    <xdr:sp macro="" textlink="">
      <xdr:nvSpPr>
        <xdr:cNvPr id="2" name="Text Box 6"/>
        <xdr:cNvSpPr txBox="1">
          <a:spLocks noChangeArrowheads="1"/>
        </xdr:cNvSpPr>
      </xdr:nvSpPr>
      <xdr:spPr bwMode="auto">
        <a:xfrm>
          <a:off x="4800600" y="3863340"/>
          <a:ext cx="3063240" cy="144780"/>
        </a:xfrm>
        <a:prstGeom prst="rect">
          <a:avLst/>
        </a:prstGeom>
        <a:solidFill>
          <a:srgbClr xmlns:mc="http://schemas.openxmlformats.org/markup-compatibility/2006" xmlns:a14="http://schemas.microsoft.com/office/drawing/2010/main" val="808080" mc:Ignorable="a14" a14:legacySpreadsheetColorIndex="23"/>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0" anchor="t" upright="1"/>
        <a:lstStyle/>
        <a:p>
          <a:pPr algn="l" rtl="0">
            <a:defRPr sz="1000"/>
          </a:pPr>
          <a:r>
            <a:rPr lang="en-GB" sz="800" b="0" i="1" u="none" strike="noStrike" baseline="0">
              <a:solidFill>
                <a:srgbClr val="FFFFFF"/>
              </a:solidFill>
              <a:latin typeface="Arial"/>
              <a:cs typeface="Arial"/>
            </a:rPr>
            <a:t>website: http://unstats.un.org/unsd/ENVIRONMENT/qindicators.htm</a:t>
          </a:r>
        </a:p>
      </xdr:txBody>
    </xdr:sp>
    <xdr:clientData/>
  </xdr:twoCellAnchor>
  <xdr:twoCellAnchor>
    <xdr:from>
      <xdr:col>5</xdr:col>
      <xdr:colOff>335280</xdr:colOff>
      <xdr:row>9</xdr:row>
      <xdr:rowOff>0</xdr:rowOff>
    </xdr:from>
    <xdr:to>
      <xdr:col>15</xdr:col>
      <xdr:colOff>114300</xdr:colOff>
      <xdr:row>23</xdr:row>
      <xdr:rowOff>152400</xdr:rowOff>
    </xdr:to>
    <xdr:graphicFrame macro="">
      <xdr:nvGraphicFramePr>
        <xdr:cNvPr id="3"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0" refreshError="1"/>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0"/>
      <sheetData sheetId="1"/>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unfccc.int/" TargetMode="External"/><Relationship Id="rId1" Type="http://schemas.openxmlformats.org/officeDocument/2006/relationships/hyperlink" Target="http://unfccc.int/ghg_data/ghg_data_unfccc/data_sources/items/3816.php"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30"/>
  <sheetViews>
    <sheetView tabSelected="1" zoomScale="85" zoomScaleNormal="85" workbookViewId="0">
      <pane ySplit="32" topLeftCell="A33" activePane="bottomLeft" state="frozenSplit"/>
      <selection pane="bottomLeft" activeCell="B33" sqref="B33"/>
    </sheetView>
  </sheetViews>
  <sheetFormatPr defaultColWidth="9.109375" defaultRowHeight="13.2" x14ac:dyDescent="0.25"/>
  <cols>
    <col min="1" max="1" width="1.109375" style="66" customWidth="1"/>
    <col min="2" max="2" width="18.5546875" style="7" customWidth="1"/>
    <col min="3" max="3" width="7" style="20" customWidth="1"/>
    <col min="4" max="4" width="7" style="19" customWidth="1"/>
    <col min="5" max="5" width="7" style="20" customWidth="1"/>
    <col min="6" max="6" width="7" style="19" customWidth="1"/>
    <col min="7" max="7" width="7" style="20" customWidth="1"/>
    <col min="8" max="8" width="7" style="19" customWidth="1"/>
    <col min="9" max="11" width="7" style="20" customWidth="1"/>
    <col min="12" max="12" width="7.6640625" style="20" customWidth="1"/>
    <col min="13" max="13" width="7.44140625" style="20" customWidth="1"/>
    <col min="14" max="16" width="7.109375" style="20" customWidth="1"/>
    <col min="17" max="19" width="7" style="20" customWidth="1"/>
    <col min="20" max="21" width="6.88671875" style="7" customWidth="1"/>
    <col min="22" max="16384" width="9.109375" style="7"/>
  </cols>
  <sheetData>
    <row r="1" spans="1:21" ht="6.75" customHeight="1" x14ac:dyDescent="0.25">
      <c r="A1" s="63"/>
    </row>
    <row r="2" spans="1:21" x14ac:dyDescent="0.25">
      <c r="A2" s="63"/>
      <c r="B2" s="2"/>
      <c r="C2" s="3"/>
      <c r="D2" s="4"/>
      <c r="E2" s="3"/>
      <c r="F2" s="4"/>
      <c r="G2" s="3"/>
      <c r="H2" s="4"/>
      <c r="I2" s="5"/>
      <c r="J2" s="5"/>
      <c r="K2" s="5"/>
      <c r="L2" s="5"/>
      <c r="M2" s="5"/>
      <c r="N2" s="5"/>
      <c r="O2" s="5"/>
      <c r="P2" s="5"/>
      <c r="Q2" s="5"/>
      <c r="R2" s="5"/>
      <c r="S2" s="6"/>
      <c r="T2" s="14"/>
      <c r="U2" s="14"/>
    </row>
    <row r="3" spans="1:21" ht="19.2" x14ac:dyDescent="0.35">
      <c r="A3" s="63"/>
      <c r="B3" s="8" t="s">
        <v>156</v>
      </c>
      <c r="C3" s="3"/>
      <c r="D3" s="4"/>
      <c r="E3" s="3"/>
      <c r="F3" s="4"/>
      <c r="G3" s="3"/>
      <c r="H3" s="4"/>
      <c r="I3" s="5"/>
      <c r="J3" s="5"/>
      <c r="K3" s="5"/>
      <c r="L3" s="5"/>
      <c r="M3" s="5"/>
      <c r="N3" s="5"/>
      <c r="O3" s="5"/>
      <c r="P3" s="5"/>
      <c r="Q3" s="5"/>
      <c r="R3" s="5"/>
      <c r="S3" s="6"/>
      <c r="T3" s="14"/>
      <c r="U3" s="14"/>
    </row>
    <row r="4" spans="1:21" ht="8.25" customHeight="1" x14ac:dyDescent="0.35">
      <c r="A4" s="63"/>
      <c r="B4" s="8"/>
      <c r="C4" s="3"/>
      <c r="D4" s="4"/>
      <c r="E4" s="3"/>
      <c r="F4" s="4"/>
      <c r="G4" s="3"/>
      <c r="H4" s="4"/>
      <c r="I4" s="5"/>
      <c r="J4" s="5"/>
      <c r="K4" s="5"/>
      <c r="L4" s="5"/>
      <c r="M4" s="5"/>
      <c r="N4" s="5"/>
      <c r="O4" s="5"/>
      <c r="P4" s="5"/>
      <c r="Q4" s="5"/>
      <c r="R4" s="5"/>
      <c r="S4" s="6"/>
      <c r="T4" s="14"/>
      <c r="U4" s="14"/>
    </row>
    <row r="5" spans="1:21" ht="16.8" x14ac:dyDescent="0.3">
      <c r="A5" s="63"/>
      <c r="B5" s="31" t="s">
        <v>162</v>
      </c>
      <c r="C5" s="3"/>
      <c r="D5" s="4"/>
      <c r="E5" s="3"/>
      <c r="F5" s="9"/>
      <c r="G5" s="9"/>
      <c r="H5" s="10"/>
      <c r="I5" s="5"/>
      <c r="J5" s="5"/>
      <c r="K5" s="9"/>
      <c r="L5" s="6"/>
      <c r="M5" s="11"/>
      <c r="N5" s="12"/>
      <c r="O5" s="30"/>
      <c r="P5" s="62" t="s">
        <v>193</v>
      </c>
      <c r="Q5" s="6"/>
      <c r="R5" s="77"/>
      <c r="S5" s="77"/>
      <c r="T5" s="14"/>
      <c r="U5" s="14"/>
    </row>
    <row r="6" spans="1:21" ht="11.25" customHeight="1" x14ac:dyDescent="0.3">
      <c r="A6" s="63"/>
      <c r="B6" s="1"/>
      <c r="C6" s="3"/>
      <c r="D6" s="4"/>
      <c r="E6" s="3"/>
      <c r="F6" s="9"/>
      <c r="G6" s="9"/>
      <c r="H6" s="10"/>
      <c r="I6" s="5"/>
      <c r="J6" s="5"/>
      <c r="K6" s="9"/>
      <c r="L6" s="11"/>
      <c r="M6" s="12"/>
      <c r="N6" s="13"/>
      <c r="O6" s="13"/>
      <c r="P6" s="6"/>
      <c r="Q6" s="9"/>
      <c r="R6" s="14"/>
      <c r="S6" s="14"/>
      <c r="T6" s="14"/>
      <c r="U6" s="14"/>
    </row>
    <row r="7" spans="1:21" x14ac:dyDescent="0.25">
      <c r="A7" s="63"/>
      <c r="B7" s="1"/>
      <c r="C7" s="3"/>
      <c r="D7" s="4"/>
      <c r="E7" s="3"/>
      <c r="F7" s="29" t="s">
        <v>157</v>
      </c>
      <c r="G7" s="9"/>
      <c r="H7" s="10"/>
      <c r="I7" s="5"/>
      <c r="J7" s="5"/>
      <c r="K7" s="9"/>
      <c r="L7" s="11"/>
      <c r="M7" s="85" t="s">
        <v>165</v>
      </c>
      <c r="N7" s="86"/>
      <c r="O7" s="86"/>
      <c r="P7" s="87"/>
      <c r="Q7" s="9"/>
      <c r="R7" s="14"/>
      <c r="S7" s="14"/>
      <c r="T7" s="14"/>
      <c r="U7" s="14"/>
    </row>
    <row r="8" spans="1:21" ht="12.75" customHeight="1" thickBot="1" x14ac:dyDescent="0.35">
      <c r="A8" s="63"/>
      <c r="B8" s="1"/>
      <c r="C8" s="3"/>
      <c r="D8" s="4"/>
      <c r="E8" s="3"/>
      <c r="F8" s="9"/>
      <c r="G8" s="9"/>
      <c r="H8" s="10"/>
      <c r="I8" s="5"/>
      <c r="J8" s="5"/>
      <c r="K8" s="9"/>
      <c r="L8" s="11"/>
      <c r="M8" s="12"/>
      <c r="N8" s="13"/>
      <c r="O8" s="13"/>
      <c r="P8" s="6"/>
      <c r="Q8" s="9"/>
      <c r="R8" s="14"/>
      <c r="S8" s="14"/>
      <c r="T8" s="14"/>
      <c r="U8" s="14"/>
    </row>
    <row r="9" spans="1:21" ht="12.75" customHeight="1" x14ac:dyDescent="0.3">
      <c r="A9" s="63"/>
      <c r="B9" s="1"/>
      <c r="C9" s="3"/>
      <c r="D9" s="4"/>
      <c r="E9" s="3"/>
      <c r="F9" s="36"/>
      <c r="G9" s="37"/>
      <c r="H9" s="38"/>
      <c r="I9" s="39"/>
      <c r="J9" s="39"/>
      <c r="K9" s="37"/>
      <c r="L9" s="40"/>
      <c r="M9" s="41"/>
      <c r="N9" s="42"/>
      <c r="O9" s="42"/>
      <c r="P9" s="43"/>
      <c r="Q9" s="9"/>
      <c r="R9" s="14"/>
      <c r="S9" s="14"/>
      <c r="T9" s="14"/>
      <c r="U9" s="14"/>
    </row>
    <row r="10" spans="1:21" ht="12.75" customHeight="1" x14ac:dyDescent="0.3">
      <c r="A10" s="63"/>
      <c r="B10" s="1"/>
      <c r="C10" s="3"/>
      <c r="D10" s="4"/>
      <c r="E10" s="3"/>
      <c r="F10" s="44"/>
      <c r="G10" s="45"/>
      <c r="H10" s="46"/>
      <c r="I10" s="47"/>
      <c r="J10" s="47"/>
      <c r="K10" s="45"/>
      <c r="L10" s="48"/>
      <c r="M10" s="49"/>
      <c r="N10" s="50"/>
      <c r="O10" s="50"/>
      <c r="P10" s="51"/>
      <c r="Q10" s="9"/>
      <c r="R10" s="14"/>
      <c r="S10" s="14"/>
      <c r="T10" s="14"/>
      <c r="U10" s="14"/>
    </row>
    <row r="11" spans="1:21" ht="12.75" customHeight="1" x14ac:dyDescent="0.3">
      <c r="A11" s="63"/>
      <c r="B11" s="1"/>
      <c r="C11" s="3"/>
      <c r="D11" s="4"/>
      <c r="E11" s="3"/>
      <c r="F11" s="44"/>
      <c r="G11" s="45"/>
      <c r="H11" s="46"/>
      <c r="I11" s="47"/>
      <c r="J11" s="47"/>
      <c r="K11" s="45"/>
      <c r="L11" s="48"/>
      <c r="M11" s="49"/>
      <c r="N11" s="50"/>
      <c r="O11" s="50"/>
      <c r="P11" s="51"/>
      <c r="Q11" s="9"/>
      <c r="R11" s="14"/>
      <c r="S11" s="14"/>
      <c r="T11" s="14"/>
      <c r="U11" s="14"/>
    </row>
    <row r="12" spans="1:21" ht="12.75" customHeight="1" x14ac:dyDescent="0.3">
      <c r="A12" s="63"/>
      <c r="B12" s="1"/>
      <c r="C12" s="3"/>
      <c r="D12" s="4"/>
      <c r="E12" s="3"/>
      <c r="F12" s="44"/>
      <c r="G12" s="45"/>
      <c r="H12" s="46"/>
      <c r="I12" s="47"/>
      <c r="J12" s="47"/>
      <c r="K12" s="45"/>
      <c r="L12" s="48"/>
      <c r="M12" s="49"/>
      <c r="N12" s="50"/>
      <c r="O12" s="50"/>
      <c r="P12" s="51"/>
      <c r="Q12" s="9"/>
      <c r="R12" s="14"/>
      <c r="S12" s="14"/>
      <c r="T12" s="14"/>
      <c r="U12" s="14"/>
    </row>
    <row r="13" spans="1:21" ht="12.75" customHeight="1" x14ac:dyDescent="0.3">
      <c r="A13" s="63"/>
      <c r="B13" s="1"/>
      <c r="C13" s="3"/>
      <c r="D13" s="4"/>
      <c r="E13" s="3"/>
      <c r="F13" s="44"/>
      <c r="G13" s="45"/>
      <c r="H13" s="46"/>
      <c r="I13" s="47"/>
      <c r="J13" s="47"/>
      <c r="K13" s="45"/>
      <c r="L13" s="48"/>
      <c r="M13" s="49"/>
      <c r="N13" s="50"/>
      <c r="O13" s="50"/>
      <c r="P13" s="51"/>
      <c r="Q13" s="9"/>
      <c r="R13" s="14"/>
      <c r="S13" s="14"/>
      <c r="T13" s="14"/>
      <c r="U13" s="14"/>
    </row>
    <row r="14" spans="1:21" ht="12.75" customHeight="1" x14ac:dyDescent="0.3">
      <c r="A14" s="63"/>
      <c r="B14" s="1"/>
      <c r="C14" s="3"/>
      <c r="D14" s="4"/>
      <c r="E14" s="3"/>
      <c r="F14" s="44"/>
      <c r="G14" s="45"/>
      <c r="H14" s="46"/>
      <c r="I14" s="47"/>
      <c r="J14" s="47"/>
      <c r="K14" s="45"/>
      <c r="L14" s="48"/>
      <c r="M14" s="49"/>
      <c r="N14" s="50"/>
      <c r="O14" s="50"/>
      <c r="P14" s="51"/>
      <c r="Q14" s="9"/>
      <c r="R14" s="14"/>
      <c r="S14" s="14"/>
      <c r="T14" s="14"/>
      <c r="U14" s="14"/>
    </row>
    <row r="15" spans="1:21" ht="12.75" customHeight="1" x14ac:dyDescent="0.3">
      <c r="A15" s="63"/>
      <c r="B15" s="1"/>
      <c r="C15" s="3"/>
      <c r="D15" s="4"/>
      <c r="E15" s="3"/>
      <c r="F15" s="44"/>
      <c r="G15" s="45"/>
      <c r="H15" s="46"/>
      <c r="I15" s="47"/>
      <c r="J15" s="47"/>
      <c r="K15" s="45"/>
      <c r="L15" s="48"/>
      <c r="M15" s="49"/>
      <c r="N15" s="50"/>
      <c r="O15" s="50"/>
      <c r="P15" s="51"/>
      <c r="Q15" s="9"/>
      <c r="R15" s="14"/>
      <c r="S15" s="14"/>
      <c r="T15" s="14"/>
      <c r="U15" s="14"/>
    </row>
    <row r="16" spans="1:21" ht="12.75" customHeight="1" x14ac:dyDescent="0.3">
      <c r="A16" s="63"/>
      <c r="B16" s="1"/>
      <c r="C16" s="3"/>
      <c r="D16" s="4"/>
      <c r="E16" s="3"/>
      <c r="F16" s="44"/>
      <c r="G16" s="45"/>
      <c r="H16" s="46"/>
      <c r="I16" s="47"/>
      <c r="J16" s="47"/>
      <c r="K16" s="45"/>
      <c r="L16" s="48"/>
      <c r="M16" s="49"/>
      <c r="N16" s="50"/>
      <c r="O16" s="50"/>
      <c r="P16" s="51"/>
      <c r="Q16" s="9"/>
      <c r="R16" s="14"/>
      <c r="S16" s="14"/>
      <c r="T16" s="14"/>
      <c r="U16" s="14"/>
    </row>
    <row r="17" spans="1:21" ht="12.75" customHeight="1" x14ac:dyDescent="0.3">
      <c r="A17" s="63"/>
      <c r="B17" s="1"/>
      <c r="C17" s="3"/>
      <c r="D17" s="4"/>
      <c r="E17" s="3"/>
      <c r="F17" s="44"/>
      <c r="G17" s="45"/>
      <c r="H17" s="46"/>
      <c r="I17" s="47"/>
      <c r="J17" s="47"/>
      <c r="K17" s="45"/>
      <c r="L17" s="48"/>
      <c r="M17" s="49"/>
      <c r="N17" s="50"/>
      <c r="O17" s="50"/>
      <c r="P17" s="51"/>
      <c r="Q17" s="9"/>
      <c r="R17" s="14"/>
      <c r="S17" s="14"/>
      <c r="T17" s="14"/>
      <c r="U17" s="14"/>
    </row>
    <row r="18" spans="1:21" ht="12.75" customHeight="1" x14ac:dyDescent="0.3">
      <c r="A18" s="63"/>
      <c r="B18" s="1"/>
      <c r="C18" s="3"/>
      <c r="D18" s="4"/>
      <c r="E18" s="3"/>
      <c r="F18" s="44"/>
      <c r="G18" s="45"/>
      <c r="H18" s="46"/>
      <c r="I18" s="47"/>
      <c r="J18" s="47"/>
      <c r="K18" s="45"/>
      <c r="L18" s="48"/>
      <c r="M18" s="49"/>
      <c r="N18" s="50"/>
      <c r="O18" s="50"/>
      <c r="P18" s="51"/>
      <c r="Q18" s="9"/>
      <c r="R18" s="14"/>
      <c r="S18" s="14"/>
      <c r="T18" s="14"/>
      <c r="U18" s="14"/>
    </row>
    <row r="19" spans="1:21" ht="12.75" customHeight="1" x14ac:dyDescent="0.3">
      <c r="A19" s="63"/>
      <c r="B19" s="1"/>
      <c r="C19" s="3"/>
      <c r="D19" s="4"/>
      <c r="E19" s="3"/>
      <c r="F19" s="44"/>
      <c r="G19" s="45"/>
      <c r="H19" s="46"/>
      <c r="I19" s="47"/>
      <c r="J19" s="47"/>
      <c r="K19" s="45"/>
      <c r="L19" s="48"/>
      <c r="M19" s="49"/>
      <c r="N19" s="50"/>
      <c r="O19" s="50"/>
      <c r="P19" s="51"/>
      <c r="Q19" s="9"/>
      <c r="R19" s="14"/>
      <c r="S19" s="14"/>
      <c r="T19" s="14"/>
      <c r="U19" s="14"/>
    </row>
    <row r="20" spans="1:21" ht="12.75" customHeight="1" x14ac:dyDescent="0.3">
      <c r="A20" s="63"/>
      <c r="B20" s="1"/>
      <c r="C20" s="3"/>
      <c r="D20" s="4"/>
      <c r="E20" s="3"/>
      <c r="F20" s="44"/>
      <c r="G20" s="45"/>
      <c r="H20" s="46"/>
      <c r="I20" s="47"/>
      <c r="J20" s="47"/>
      <c r="K20" s="45"/>
      <c r="L20" s="48"/>
      <c r="M20" s="49"/>
      <c r="N20" s="50"/>
      <c r="O20" s="50"/>
      <c r="P20" s="51"/>
      <c r="Q20" s="9"/>
      <c r="R20" s="14"/>
      <c r="S20" s="14"/>
      <c r="T20" s="14"/>
      <c r="U20" s="14"/>
    </row>
    <row r="21" spans="1:21" ht="12.75" customHeight="1" x14ac:dyDescent="0.3">
      <c r="A21" s="63"/>
      <c r="B21" s="1"/>
      <c r="C21" s="3"/>
      <c r="D21" s="4"/>
      <c r="E21" s="3"/>
      <c r="F21" s="44"/>
      <c r="G21" s="45"/>
      <c r="H21" s="46"/>
      <c r="I21" s="47"/>
      <c r="J21" s="47"/>
      <c r="K21" s="45"/>
      <c r="L21" s="48"/>
      <c r="M21" s="49"/>
      <c r="N21" s="50"/>
      <c r="O21" s="50"/>
      <c r="P21" s="51"/>
      <c r="Q21" s="9"/>
      <c r="R21" s="14"/>
      <c r="S21" s="14"/>
      <c r="T21" s="14"/>
      <c r="U21" s="14"/>
    </row>
    <row r="22" spans="1:21" ht="12.75" customHeight="1" x14ac:dyDescent="0.3">
      <c r="A22" s="63"/>
      <c r="B22" s="1"/>
      <c r="C22" s="3"/>
      <c r="D22" s="4"/>
      <c r="E22" s="3"/>
      <c r="F22" s="44"/>
      <c r="G22" s="45"/>
      <c r="H22" s="46"/>
      <c r="I22" s="47"/>
      <c r="J22" s="47"/>
      <c r="K22" s="45"/>
      <c r="L22" s="48"/>
      <c r="M22" s="49"/>
      <c r="N22" s="50"/>
      <c r="O22" s="50"/>
      <c r="P22" s="51"/>
      <c r="Q22" s="9"/>
      <c r="R22" s="14"/>
      <c r="S22" s="14"/>
      <c r="T22" s="14"/>
      <c r="U22" s="14"/>
    </row>
    <row r="23" spans="1:21" ht="12.75" customHeight="1" x14ac:dyDescent="0.3">
      <c r="A23" s="63"/>
      <c r="B23" s="1"/>
      <c r="C23" s="3"/>
      <c r="D23" s="4"/>
      <c r="E23" s="3"/>
      <c r="F23" s="44"/>
      <c r="G23" s="45"/>
      <c r="H23" s="46"/>
      <c r="I23" s="47"/>
      <c r="J23" s="47"/>
      <c r="K23" s="45"/>
      <c r="L23" s="48"/>
      <c r="M23" s="49"/>
      <c r="N23" s="50"/>
      <c r="O23" s="50"/>
      <c r="P23" s="51"/>
      <c r="Q23" s="9"/>
      <c r="R23" s="14"/>
      <c r="S23" s="14"/>
      <c r="T23" s="14"/>
      <c r="U23" s="14"/>
    </row>
    <row r="24" spans="1:21" ht="12.75" customHeight="1" x14ac:dyDescent="0.3">
      <c r="A24" s="63"/>
      <c r="B24" s="1"/>
      <c r="C24" s="3"/>
      <c r="D24" s="4"/>
      <c r="E24" s="3"/>
      <c r="F24" s="44"/>
      <c r="G24" s="45"/>
      <c r="H24" s="46"/>
      <c r="I24" s="47"/>
      <c r="J24" s="47"/>
      <c r="K24" s="45"/>
      <c r="L24" s="48"/>
      <c r="M24" s="49"/>
      <c r="N24" s="50"/>
      <c r="O24" s="50"/>
      <c r="P24" s="51"/>
      <c r="Q24" s="9"/>
      <c r="R24" s="14"/>
      <c r="S24" s="14"/>
      <c r="T24" s="14"/>
      <c r="U24" s="14"/>
    </row>
    <row r="25" spans="1:21" ht="11.25" customHeight="1" x14ac:dyDescent="0.3">
      <c r="A25" s="63"/>
      <c r="B25" s="1"/>
      <c r="C25" s="3"/>
      <c r="D25" s="4"/>
      <c r="E25" s="3"/>
      <c r="F25" s="44"/>
      <c r="G25" s="45"/>
      <c r="H25" s="46"/>
      <c r="I25" s="47"/>
      <c r="J25" s="47"/>
      <c r="K25" s="45"/>
      <c r="L25" s="48"/>
      <c r="M25" s="49"/>
      <c r="N25" s="50"/>
      <c r="O25" s="50"/>
      <c r="P25" s="51"/>
      <c r="Q25" s="9"/>
      <c r="R25" s="14"/>
      <c r="S25" s="14"/>
      <c r="T25" s="14"/>
      <c r="U25" s="14"/>
    </row>
    <row r="26" spans="1:21" ht="9.75" customHeight="1" thickBot="1" x14ac:dyDescent="0.35">
      <c r="A26" s="63"/>
      <c r="B26" s="1"/>
      <c r="C26" s="3"/>
      <c r="D26" s="4"/>
      <c r="E26" s="3"/>
      <c r="F26" s="52"/>
      <c r="G26" s="53"/>
      <c r="H26" s="54"/>
      <c r="I26" s="55"/>
      <c r="J26" s="55"/>
      <c r="K26" s="53"/>
      <c r="L26" s="56"/>
      <c r="M26" s="57"/>
      <c r="N26" s="58"/>
      <c r="O26" s="58"/>
      <c r="P26" s="59"/>
      <c r="Q26" s="9"/>
      <c r="R26" s="14"/>
      <c r="S26" s="14"/>
      <c r="T26" s="14"/>
      <c r="U26" s="14"/>
    </row>
    <row r="27" spans="1:21" ht="10.5" customHeight="1" x14ac:dyDescent="0.3">
      <c r="A27" s="63"/>
      <c r="B27" s="1"/>
      <c r="C27" s="3"/>
      <c r="D27" s="4"/>
      <c r="E27" s="3"/>
      <c r="F27" s="9"/>
      <c r="G27" s="9"/>
      <c r="H27" s="10"/>
      <c r="I27" s="5"/>
      <c r="J27" s="5"/>
      <c r="K27" s="9"/>
      <c r="L27" s="11"/>
      <c r="M27" s="12"/>
      <c r="N27" s="13"/>
      <c r="O27" s="13"/>
      <c r="P27" s="6"/>
      <c r="Q27" s="9"/>
      <c r="R27" s="14"/>
      <c r="S27" s="14"/>
      <c r="T27" s="14"/>
      <c r="U27" s="14"/>
    </row>
    <row r="28" spans="1:21" ht="0.75" hidden="1" customHeight="1" x14ac:dyDescent="0.25">
      <c r="A28" s="63"/>
      <c r="B28" s="1"/>
      <c r="C28" s="3"/>
      <c r="D28" s="4"/>
      <c r="E28" s="3"/>
      <c r="F28" s="9"/>
      <c r="G28" s="9"/>
      <c r="H28" s="10"/>
      <c r="I28" s="5"/>
      <c r="J28" s="5"/>
      <c r="K28" s="9"/>
      <c r="L28" s="9"/>
      <c r="M28" s="14"/>
      <c r="N28" s="14"/>
      <c r="O28" s="9"/>
      <c r="P28" s="6"/>
      <c r="Q28" s="9"/>
      <c r="R28" s="14"/>
      <c r="S28" s="14"/>
    </row>
    <row r="29" spans="1:21" ht="1.35" customHeight="1" x14ac:dyDescent="0.25">
      <c r="A29" s="63"/>
      <c r="B29" s="32"/>
      <c r="C29" s="33">
        <v>1990</v>
      </c>
      <c r="D29" s="33">
        <v>1994</v>
      </c>
      <c r="E29" s="33">
        <v>1995</v>
      </c>
      <c r="F29" s="33">
        <v>1996</v>
      </c>
      <c r="G29" s="33">
        <v>1997</v>
      </c>
      <c r="H29" s="33">
        <v>1998</v>
      </c>
      <c r="I29" s="33">
        <v>1999</v>
      </c>
      <c r="J29" s="33">
        <v>2000</v>
      </c>
      <c r="K29" s="33">
        <v>2001</v>
      </c>
      <c r="L29" s="33">
        <v>2002</v>
      </c>
      <c r="M29" s="33">
        <v>2003</v>
      </c>
      <c r="N29" s="33">
        <v>2004</v>
      </c>
      <c r="O29" s="33">
        <v>2005</v>
      </c>
      <c r="P29" s="33">
        <v>2006</v>
      </c>
      <c r="Q29" s="33">
        <v>2007</v>
      </c>
      <c r="R29" s="33">
        <v>2008</v>
      </c>
      <c r="S29" s="33">
        <v>2009</v>
      </c>
      <c r="T29" s="33">
        <v>2010</v>
      </c>
      <c r="U29" s="33">
        <v>2011</v>
      </c>
    </row>
    <row r="30" spans="1:21" ht="1.35" customHeight="1" x14ac:dyDescent="0.25">
      <c r="A30" s="63"/>
      <c r="B30" s="68"/>
      <c r="C30" s="34" t="str">
        <f>VLOOKUP(M7,B33:U215,2,TRUE)</f>
        <v>...</v>
      </c>
      <c r="D30" s="34" t="str">
        <f>VLOOKUP(M7,B33:U215,3,TRUE)</f>
        <v>...</v>
      </c>
      <c r="E30" s="34" t="str">
        <f>VLOOKUP(M7,B33:S215,4,TRUE)</f>
        <v>...</v>
      </c>
      <c r="F30" s="34" t="str">
        <f>VLOOKUP(M7,B33:S215,5,TRUE)</f>
        <v>...</v>
      </c>
      <c r="G30" s="34" t="str">
        <f>VLOOKUP(M7,B33:S215,6,TRUE)</f>
        <v>...</v>
      </c>
      <c r="H30" s="34" t="str">
        <f>VLOOKUP(M7,B33:S215,7,TRUE)</f>
        <v>...</v>
      </c>
      <c r="I30" s="35" t="str">
        <f>VLOOKUP(M7,B33:S215,8,TRUE)</f>
        <v>...</v>
      </c>
      <c r="J30" s="35" t="str">
        <f>VLOOKUP(M7,B33:S215,9,TRUE)</f>
        <v>...</v>
      </c>
      <c r="K30" s="35" t="str">
        <f>VLOOKUP(M7,B33:S215,10,TRUE)</f>
        <v>...</v>
      </c>
      <c r="L30" s="35" t="str">
        <f>VLOOKUP(M7,B33:S215,11,TRUE)</f>
        <v>...</v>
      </c>
      <c r="M30" s="35" t="str">
        <f>VLOOKUP(M7,B33:S215,12,TRUE)</f>
        <v>...</v>
      </c>
      <c r="N30" s="35" t="str">
        <f>VLOOKUP(M7,B33:S215,13,TRUE)</f>
        <v>...</v>
      </c>
      <c r="O30" s="35">
        <f>VLOOKUP(M7,B33:S215,14,TRUE)</f>
        <v>15.109299999999999</v>
      </c>
      <c r="P30" s="35" t="str">
        <f>VLOOKUP(M7,B33:S215,15,TRUE)</f>
        <v>...</v>
      </c>
      <c r="Q30" s="35" t="str">
        <f>VLOOKUP(M7,B33:S215,16,TRUE)</f>
        <v>...</v>
      </c>
      <c r="R30" s="35" t="str">
        <f>VLOOKUP(M7,B33:S215,17,TRUE)</f>
        <v>...</v>
      </c>
      <c r="S30" s="35" t="str">
        <f>VLOOKUP(M7,B33:S215,18,TRUE)</f>
        <v>...</v>
      </c>
      <c r="T30" s="35" t="str">
        <f>VLOOKUP(M7,B33:U215,19,TRUE)</f>
        <v>...</v>
      </c>
      <c r="U30" s="35" t="str">
        <f>VLOOKUP(M7,B33:U215,20,TRUE)</f>
        <v>...</v>
      </c>
    </row>
    <row r="31" spans="1:21" ht="24.75" customHeight="1" x14ac:dyDescent="0.25">
      <c r="A31" s="63"/>
      <c r="B31" s="60" t="s">
        <v>155</v>
      </c>
      <c r="C31" s="61">
        <v>1990</v>
      </c>
      <c r="D31" s="61">
        <v>1994</v>
      </c>
      <c r="E31" s="61">
        <v>1995</v>
      </c>
      <c r="F31" s="61">
        <v>1996</v>
      </c>
      <c r="G31" s="61">
        <v>1997</v>
      </c>
      <c r="H31" s="61">
        <v>1998</v>
      </c>
      <c r="I31" s="61">
        <v>1999</v>
      </c>
      <c r="J31" s="61">
        <v>2000</v>
      </c>
      <c r="K31" s="61">
        <v>2001</v>
      </c>
      <c r="L31" s="61">
        <v>2002</v>
      </c>
      <c r="M31" s="61">
        <v>2003</v>
      </c>
      <c r="N31" s="61">
        <v>2004</v>
      </c>
      <c r="O31" s="61">
        <v>2005</v>
      </c>
      <c r="P31" s="61">
        <v>2006</v>
      </c>
      <c r="Q31" s="61">
        <v>2007</v>
      </c>
      <c r="R31" s="61">
        <v>2008</v>
      </c>
      <c r="S31" s="61">
        <v>2009</v>
      </c>
      <c r="T31" s="61">
        <v>2010</v>
      </c>
      <c r="U31" s="61">
        <v>2011</v>
      </c>
    </row>
    <row r="32" spans="1:21" ht="13.8" x14ac:dyDescent="0.3">
      <c r="A32" s="63"/>
      <c r="B32" s="15"/>
      <c r="C32" s="88" t="s">
        <v>158</v>
      </c>
      <c r="D32" s="88"/>
      <c r="E32" s="88"/>
      <c r="F32" s="88"/>
      <c r="G32" s="88"/>
      <c r="H32" s="88"/>
      <c r="I32" s="88"/>
      <c r="J32" s="88"/>
      <c r="K32" s="88"/>
      <c r="L32" s="88"/>
      <c r="M32" s="88"/>
      <c r="N32" s="88"/>
      <c r="O32" s="88"/>
      <c r="P32" s="88"/>
      <c r="Q32" s="88"/>
      <c r="R32" s="88"/>
      <c r="S32" s="88"/>
      <c r="T32" s="15"/>
      <c r="U32" s="15"/>
    </row>
    <row r="33" spans="1:22" ht="12.6" customHeight="1" x14ac:dyDescent="0.25">
      <c r="A33" s="64"/>
      <c r="B33" s="74" t="s">
        <v>165</v>
      </c>
      <c r="C33" s="69" t="s">
        <v>154</v>
      </c>
      <c r="D33" s="69" t="s">
        <v>154</v>
      </c>
      <c r="E33" s="69" t="s">
        <v>154</v>
      </c>
      <c r="F33" s="69" t="s">
        <v>154</v>
      </c>
      <c r="G33" s="69" t="s">
        <v>154</v>
      </c>
      <c r="H33" s="69" t="s">
        <v>154</v>
      </c>
      <c r="I33" s="69" t="s">
        <v>154</v>
      </c>
      <c r="J33" s="69" t="s">
        <v>154</v>
      </c>
      <c r="K33" s="69" t="s">
        <v>154</v>
      </c>
      <c r="L33" s="69" t="s">
        <v>154</v>
      </c>
      <c r="M33" s="69" t="s">
        <v>154</v>
      </c>
      <c r="N33" s="69" t="s">
        <v>154</v>
      </c>
      <c r="O33" s="69">
        <v>15.109299999999999</v>
      </c>
      <c r="P33" s="69" t="s">
        <v>154</v>
      </c>
      <c r="Q33" s="69" t="s">
        <v>154</v>
      </c>
      <c r="R33" s="69" t="s">
        <v>154</v>
      </c>
      <c r="S33" s="69" t="s">
        <v>154</v>
      </c>
      <c r="T33" s="69" t="s">
        <v>154</v>
      </c>
      <c r="U33" s="69" t="s">
        <v>154</v>
      </c>
    </row>
    <row r="34" spans="1:22" ht="12.6" customHeight="1" x14ac:dyDescent="0.25">
      <c r="A34" s="64"/>
      <c r="B34" s="74" t="s">
        <v>89</v>
      </c>
      <c r="C34" s="69" t="s">
        <v>154</v>
      </c>
      <c r="D34" s="69">
        <v>1.8792800000000001</v>
      </c>
      <c r="E34" s="69" t="s">
        <v>154</v>
      </c>
      <c r="F34" s="69" t="s">
        <v>154</v>
      </c>
      <c r="G34" s="69" t="s">
        <v>154</v>
      </c>
      <c r="H34" s="69" t="s">
        <v>154</v>
      </c>
      <c r="I34" s="69" t="s">
        <v>154</v>
      </c>
      <c r="J34" s="69" t="s">
        <v>154</v>
      </c>
      <c r="K34" s="69" t="s">
        <v>154</v>
      </c>
      <c r="L34" s="69" t="s">
        <v>154</v>
      </c>
      <c r="M34" s="69" t="s">
        <v>154</v>
      </c>
      <c r="N34" s="69" t="s">
        <v>154</v>
      </c>
      <c r="O34" s="69" t="s">
        <v>154</v>
      </c>
      <c r="P34" s="69" t="s">
        <v>154</v>
      </c>
      <c r="Q34" s="69" t="s">
        <v>154</v>
      </c>
      <c r="R34" s="69" t="s">
        <v>154</v>
      </c>
      <c r="S34" s="69" t="s">
        <v>154</v>
      </c>
      <c r="T34" s="69" t="s">
        <v>154</v>
      </c>
      <c r="U34" s="69" t="s">
        <v>154</v>
      </c>
    </row>
    <row r="35" spans="1:22" ht="12.6" customHeight="1" x14ac:dyDescent="0.25">
      <c r="A35" s="64"/>
      <c r="B35" s="75" t="s">
        <v>37</v>
      </c>
      <c r="C35" s="69" t="s">
        <v>154</v>
      </c>
      <c r="D35" s="69">
        <v>12.208</v>
      </c>
      <c r="E35" s="69" t="s">
        <v>154</v>
      </c>
      <c r="F35" s="69" t="s">
        <v>154</v>
      </c>
      <c r="G35" s="69" t="s">
        <v>154</v>
      </c>
      <c r="H35" s="69" t="s">
        <v>154</v>
      </c>
      <c r="I35" s="69" t="s">
        <v>154</v>
      </c>
      <c r="J35" s="69">
        <v>6.5346200000000003</v>
      </c>
      <c r="K35" s="69" t="s">
        <v>154</v>
      </c>
      <c r="L35" s="69" t="s">
        <v>154</v>
      </c>
      <c r="M35" s="69" t="s">
        <v>154</v>
      </c>
      <c r="N35" s="69" t="s">
        <v>154</v>
      </c>
      <c r="O35" s="69" t="s">
        <v>154</v>
      </c>
      <c r="P35" s="69" t="s">
        <v>154</v>
      </c>
      <c r="Q35" s="69" t="s">
        <v>154</v>
      </c>
      <c r="R35" s="69" t="s">
        <v>154</v>
      </c>
      <c r="S35" s="69" t="s">
        <v>154</v>
      </c>
      <c r="T35" s="69" t="s">
        <v>154</v>
      </c>
      <c r="U35" s="69" t="s">
        <v>154</v>
      </c>
    </row>
    <row r="36" spans="1:22" ht="12.6" customHeight="1" x14ac:dyDescent="0.25">
      <c r="A36" s="64"/>
      <c r="B36" s="74" t="s">
        <v>166</v>
      </c>
      <c r="C36" s="69" t="s">
        <v>154</v>
      </c>
      <c r="D36" s="69" t="s">
        <v>154</v>
      </c>
      <c r="E36" s="71" t="s">
        <v>154</v>
      </c>
      <c r="F36" s="69" t="s">
        <v>154</v>
      </c>
      <c r="G36" s="69" t="s">
        <v>154</v>
      </c>
      <c r="H36" s="71" t="s">
        <v>154</v>
      </c>
      <c r="I36" s="69" t="s">
        <v>154</v>
      </c>
      <c r="J36" s="69">
        <v>22.690849999999998</v>
      </c>
      <c r="K36" s="71" t="s">
        <v>154</v>
      </c>
      <c r="L36" s="69" t="s">
        <v>154</v>
      </c>
      <c r="M36" s="69" t="s">
        <v>154</v>
      </c>
      <c r="N36" s="71" t="s">
        <v>154</v>
      </c>
      <c r="O36" s="69">
        <v>22.575400000000002</v>
      </c>
      <c r="P36" s="69" t="s">
        <v>154</v>
      </c>
      <c r="Q36" s="71" t="s">
        <v>154</v>
      </c>
      <c r="R36" s="69" t="s">
        <v>154</v>
      </c>
      <c r="S36" s="69" t="s">
        <v>154</v>
      </c>
      <c r="T36" s="71" t="s">
        <v>154</v>
      </c>
      <c r="U36" s="69" t="s">
        <v>154</v>
      </c>
    </row>
    <row r="37" spans="1:22" ht="12.6" customHeight="1" x14ac:dyDescent="0.25">
      <c r="A37" s="64"/>
      <c r="B37" s="74" t="s">
        <v>0</v>
      </c>
      <c r="C37" s="69">
        <v>2.2260000000000002E-2</v>
      </c>
      <c r="D37" s="69" t="s">
        <v>154</v>
      </c>
      <c r="E37" s="69" t="s">
        <v>154</v>
      </c>
      <c r="F37" s="69" t="s">
        <v>154</v>
      </c>
      <c r="G37" s="69" t="s">
        <v>154</v>
      </c>
      <c r="H37" s="69" t="s">
        <v>154</v>
      </c>
      <c r="I37" s="69" t="s">
        <v>154</v>
      </c>
      <c r="J37" s="69">
        <v>0.10432999999999999</v>
      </c>
      <c r="K37" s="69" t="s">
        <v>154</v>
      </c>
      <c r="L37" s="69" t="s">
        <v>154</v>
      </c>
      <c r="M37" s="69" t="s">
        <v>154</v>
      </c>
      <c r="N37" s="69" t="s">
        <v>154</v>
      </c>
      <c r="O37" s="69" t="s">
        <v>154</v>
      </c>
      <c r="P37" s="69" t="s">
        <v>154</v>
      </c>
      <c r="Q37" s="69" t="s">
        <v>154</v>
      </c>
      <c r="R37" s="69" t="s">
        <v>154</v>
      </c>
      <c r="S37" s="69" t="s">
        <v>154</v>
      </c>
      <c r="T37" s="69" t="s">
        <v>154</v>
      </c>
      <c r="U37" s="69" t="s">
        <v>154</v>
      </c>
    </row>
    <row r="38" spans="1:22" ht="12.6" customHeight="1" x14ac:dyDescent="0.25">
      <c r="A38" s="64"/>
      <c r="B38" s="76" t="s">
        <v>90</v>
      </c>
      <c r="C38" s="72">
        <v>109.56902000000001</v>
      </c>
      <c r="D38" s="72">
        <v>117.31722000000001</v>
      </c>
      <c r="E38" s="72" t="s">
        <v>154</v>
      </c>
      <c r="F38" s="72" t="s">
        <v>154</v>
      </c>
      <c r="G38" s="72">
        <v>119.11082</v>
      </c>
      <c r="H38" s="72" t="s">
        <v>154</v>
      </c>
      <c r="I38" s="72" t="s">
        <v>154</v>
      </c>
      <c r="J38" s="72">
        <v>124.91938999999999</v>
      </c>
      <c r="K38" s="72" t="s">
        <v>154</v>
      </c>
      <c r="L38" s="72" t="s">
        <v>154</v>
      </c>
      <c r="M38" s="72" t="s">
        <v>154</v>
      </c>
      <c r="N38" s="72" t="s">
        <v>154</v>
      </c>
      <c r="O38" s="72" t="s">
        <v>154</v>
      </c>
      <c r="P38" s="72" t="s">
        <v>154</v>
      </c>
      <c r="Q38" s="72" t="s">
        <v>154</v>
      </c>
      <c r="R38" s="72" t="s">
        <v>154</v>
      </c>
      <c r="S38" s="72" t="s">
        <v>154</v>
      </c>
      <c r="T38" s="72" t="s">
        <v>154</v>
      </c>
      <c r="U38" s="72" t="s">
        <v>154</v>
      </c>
    </row>
    <row r="39" spans="1:22" ht="12.6" customHeight="1" x14ac:dyDescent="0.25">
      <c r="A39" s="64"/>
      <c r="B39" s="76" t="s">
        <v>91</v>
      </c>
      <c r="C39" s="72">
        <v>0.98248999999999997</v>
      </c>
      <c r="D39" s="72" t="s">
        <v>154</v>
      </c>
      <c r="E39" s="72" t="s">
        <v>154</v>
      </c>
      <c r="F39" s="72" t="s">
        <v>154</v>
      </c>
      <c r="G39" s="72" t="s">
        <v>154</v>
      </c>
      <c r="H39" s="72" t="s">
        <v>154</v>
      </c>
      <c r="I39" s="72" t="s">
        <v>154</v>
      </c>
      <c r="J39" s="72">
        <v>1.19726</v>
      </c>
      <c r="K39" s="72" t="s">
        <v>154</v>
      </c>
      <c r="L39" s="72" t="s">
        <v>154</v>
      </c>
      <c r="M39" s="72" t="s">
        <v>154</v>
      </c>
      <c r="N39" s="72" t="s">
        <v>154</v>
      </c>
      <c r="O39" s="72" t="s">
        <v>154</v>
      </c>
      <c r="P39" s="72">
        <v>1.5653800000000002</v>
      </c>
      <c r="Q39" s="72" t="s">
        <v>154</v>
      </c>
      <c r="R39" s="72" t="s">
        <v>154</v>
      </c>
      <c r="S39" s="72" t="s">
        <v>154</v>
      </c>
      <c r="T39" s="72">
        <v>1.3221400000000001</v>
      </c>
      <c r="U39" s="72" t="s">
        <v>154</v>
      </c>
    </row>
    <row r="40" spans="1:22" ht="12.6" customHeight="1" x14ac:dyDescent="0.25">
      <c r="A40" s="64"/>
      <c r="B40" s="76" t="s">
        <v>1</v>
      </c>
      <c r="C40" s="73">
        <v>86.506720000000001</v>
      </c>
      <c r="D40" s="73">
        <v>83.142309999999995</v>
      </c>
      <c r="E40" s="73">
        <v>84.686270000000007</v>
      </c>
      <c r="F40" s="73">
        <v>85.966030000000003</v>
      </c>
      <c r="G40" s="73">
        <v>87.581229999999991</v>
      </c>
      <c r="H40" s="73">
        <v>87.744500000000002</v>
      </c>
      <c r="I40" s="73">
        <v>89.947969999999998</v>
      </c>
      <c r="J40" s="73">
        <v>92.253950000000003</v>
      </c>
      <c r="K40" s="73">
        <v>95.191509999999994</v>
      </c>
      <c r="L40" s="73">
        <v>92.398740000000004</v>
      </c>
      <c r="M40" s="73">
        <v>89.345100000000002</v>
      </c>
      <c r="N40" s="73">
        <v>89.191679999999991</v>
      </c>
      <c r="O40" s="73">
        <v>88.10678999999999</v>
      </c>
      <c r="P40" s="73">
        <v>89.293559999999999</v>
      </c>
      <c r="Q40" s="73">
        <v>86.629990000000006</v>
      </c>
      <c r="R40" s="73">
        <v>86.604929999999996</v>
      </c>
      <c r="S40" s="73">
        <v>83.785269999999997</v>
      </c>
      <c r="T40" s="73">
        <v>81.51821000000001</v>
      </c>
      <c r="U40" s="73">
        <v>84.55095</v>
      </c>
    </row>
    <row r="41" spans="1:22" ht="12.6" customHeight="1" x14ac:dyDescent="0.25">
      <c r="A41" s="64"/>
      <c r="B41" s="76" t="s">
        <v>2</v>
      </c>
      <c r="C41" s="73">
        <v>8.5567099999999989</v>
      </c>
      <c r="D41" s="73">
        <v>8.5558499999999995</v>
      </c>
      <c r="E41" s="73">
        <v>8.7199799999999996</v>
      </c>
      <c r="F41" s="73">
        <v>8.2458299999999998</v>
      </c>
      <c r="G41" s="73">
        <v>8.2236100000000008</v>
      </c>
      <c r="H41" s="73">
        <v>8.2271800000000006</v>
      </c>
      <c r="I41" s="73">
        <v>8.1048299999999998</v>
      </c>
      <c r="J41" s="73">
        <v>7.9121099999999993</v>
      </c>
      <c r="K41" s="73">
        <v>7.8654599999999997</v>
      </c>
      <c r="L41" s="73">
        <v>7.76342</v>
      </c>
      <c r="M41" s="73">
        <v>7.5571899999999994</v>
      </c>
      <c r="N41" s="73">
        <v>7.4537700000000005</v>
      </c>
      <c r="O41" s="73">
        <v>7.4159300000000004</v>
      </c>
      <c r="P41" s="73">
        <v>7.4516</v>
      </c>
      <c r="Q41" s="73">
        <v>7.5169700000000006</v>
      </c>
      <c r="R41" s="73">
        <v>7.6526099999999992</v>
      </c>
      <c r="S41" s="73">
        <v>7.63361</v>
      </c>
      <c r="T41" s="73">
        <v>7.4681300000000004</v>
      </c>
      <c r="U41" s="73">
        <v>7.5784200000000004</v>
      </c>
    </row>
    <row r="42" spans="1:22" ht="12.6" customHeight="1" x14ac:dyDescent="0.25">
      <c r="A42" s="64"/>
      <c r="B42" s="76" t="s">
        <v>38</v>
      </c>
      <c r="C42" s="73">
        <v>4.6886899999999994</v>
      </c>
      <c r="D42" s="73">
        <v>3.6826300000000001</v>
      </c>
      <c r="E42" s="73" t="s">
        <v>154</v>
      </c>
      <c r="F42" s="73" t="s">
        <v>154</v>
      </c>
      <c r="G42" s="73" t="s">
        <v>154</v>
      </c>
      <c r="H42" s="73" t="s">
        <v>154</v>
      </c>
      <c r="I42" s="73" t="s">
        <v>154</v>
      </c>
      <c r="J42" s="73" t="s">
        <v>154</v>
      </c>
      <c r="K42" s="73" t="s">
        <v>154</v>
      </c>
      <c r="L42" s="73" t="s">
        <v>154</v>
      </c>
      <c r="M42" s="73" t="s">
        <v>154</v>
      </c>
      <c r="N42" s="73" t="s">
        <v>154</v>
      </c>
      <c r="O42" s="73" t="s">
        <v>154</v>
      </c>
      <c r="P42" s="73" t="s">
        <v>154</v>
      </c>
      <c r="Q42" s="73" t="s">
        <v>154</v>
      </c>
      <c r="R42" s="73" t="s">
        <v>154</v>
      </c>
      <c r="S42" s="73" t="s">
        <v>154</v>
      </c>
      <c r="T42" s="73" t="s">
        <v>154</v>
      </c>
      <c r="U42" s="73" t="s">
        <v>154</v>
      </c>
    </row>
    <row r="43" spans="1:22" ht="12.6" customHeight="1" x14ac:dyDescent="0.25">
      <c r="A43" s="64"/>
      <c r="B43" s="74" t="s">
        <v>131</v>
      </c>
      <c r="C43" s="69" t="s">
        <v>154</v>
      </c>
      <c r="D43" s="69">
        <v>2.1000000000000001E-2</v>
      </c>
      <c r="E43" s="69" t="s">
        <v>154</v>
      </c>
      <c r="F43" s="69" t="s">
        <v>154</v>
      </c>
      <c r="G43" s="69" t="s">
        <v>154</v>
      </c>
      <c r="H43" s="69" t="s">
        <v>154</v>
      </c>
      <c r="I43" s="69" t="s">
        <v>154</v>
      </c>
      <c r="J43" s="69" t="s">
        <v>154</v>
      </c>
      <c r="K43" s="69" t="s">
        <v>154</v>
      </c>
      <c r="L43" s="69" t="s">
        <v>154</v>
      </c>
      <c r="M43" s="69" t="s">
        <v>154</v>
      </c>
      <c r="N43" s="69" t="s">
        <v>154</v>
      </c>
      <c r="O43" s="69" t="s">
        <v>154</v>
      </c>
      <c r="P43" s="69" t="s">
        <v>154</v>
      </c>
      <c r="Q43" s="69" t="s">
        <v>154</v>
      </c>
      <c r="R43" s="69" t="s">
        <v>154</v>
      </c>
      <c r="S43" s="69" t="s">
        <v>154</v>
      </c>
      <c r="T43" s="69" t="s">
        <v>154</v>
      </c>
      <c r="U43" s="69" t="s">
        <v>154</v>
      </c>
    </row>
    <row r="44" spans="1:22" ht="12.6" customHeight="1" x14ac:dyDescent="0.25">
      <c r="A44" s="64"/>
      <c r="B44" s="74" t="s">
        <v>92</v>
      </c>
      <c r="C44" s="69" t="s">
        <v>154</v>
      </c>
      <c r="D44" s="69">
        <v>4.616E-2</v>
      </c>
      <c r="E44" s="69" t="s">
        <v>154</v>
      </c>
      <c r="F44" s="69" t="s">
        <v>154</v>
      </c>
      <c r="G44" s="69" t="s">
        <v>154</v>
      </c>
      <c r="H44" s="69" t="s">
        <v>154</v>
      </c>
      <c r="I44" s="69" t="s">
        <v>154</v>
      </c>
      <c r="J44" s="69" t="s">
        <v>154</v>
      </c>
      <c r="K44" s="69" t="s">
        <v>154</v>
      </c>
      <c r="L44" s="69" t="s">
        <v>154</v>
      </c>
      <c r="M44" s="69" t="s">
        <v>154</v>
      </c>
      <c r="N44" s="69" t="s">
        <v>154</v>
      </c>
      <c r="O44" s="69" t="s">
        <v>154</v>
      </c>
      <c r="P44" s="69" t="s">
        <v>154</v>
      </c>
      <c r="Q44" s="69" t="s">
        <v>154</v>
      </c>
      <c r="R44" s="69" t="s">
        <v>154</v>
      </c>
      <c r="S44" s="69" t="s">
        <v>154</v>
      </c>
      <c r="T44" s="69" t="s">
        <v>154</v>
      </c>
      <c r="U44" s="69" t="s">
        <v>154</v>
      </c>
      <c r="V44" s="70"/>
    </row>
    <row r="45" spans="1:22" ht="12.6" customHeight="1" x14ac:dyDescent="0.25">
      <c r="A45" s="64"/>
      <c r="B45" s="75" t="s">
        <v>132</v>
      </c>
      <c r="C45" s="69" t="s">
        <v>154</v>
      </c>
      <c r="D45" s="69">
        <v>28.122389999999999</v>
      </c>
      <c r="E45" s="69" t="s">
        <v>154</v>
      </c>
      <c r="F45" s="69" t="s">
        <v>154</v>
      </c>
      <c r="G45" s="69" t="s">
        <v>154</v>
      </c>
      <c r="H45" s="69" t="s">
        <v>154</v>
      </c>
      <c r="I45" s="69" t="s">
        <v>154</v>
      </c>
      <c r="J45" s="69" t="s">
        <v>154</v>
      </c>
      <c r="K45" s="69">
        <v>38.292809999999996</v>
      </c>
      <c r="L45" s="69" t="s">
        <v>154</v>
      </c>
      <c r="M45" s="69" t="s">
        <v>154</v>
      </c>
      <c r="N45" s="69" t="s">
        <v>154</v>
      </c>
      <c r="O45" s="69">
        <v>43.11889</v>
      </c>
      <c r="P45" s="69" t="s">
        <v>154</v>
      </c>
      <c r="Q45" s="69" t="s">
        <v>154</v>
      </c>
      <c r="R45" s="69" t="s">
        <v>154</v>
      </c>
      <c r="S45" s="69" t="s">
        <v>154</v>
      </c>
      <c r="T45" s="69" t="s">
        <v>154</v>
      </c>
      <c r="U45" s="69" t="s">
        <v>154</v>
      </c>
    </row>
    <row r="46" spans="1:22" ht="12.6" customHeight="1" x14ac:dyDescent="0.25">
      <c r="A46" s="64"/>
      <c r="B46" s="74" t="s">
        <v>39</v>
      </c>
      <c r="C46" s="69">
        <v>6.6920000000000007E-2</v>
      </c>
      <c r="D46" s="69">
        <v>6.6920000000000007E-2</v>
      </c>
      <c r="E46" s="71" t="s">
        <v>154</v>
      </c>
      <c r="F46" s="69" t="s">
        <v>154</v>
      </c>
      <c r="G46" s="69">
        <v>6.6920000000000007E-2</v>
      </c>
      <c r="H46" s="71" t="s">
        <v>154</v>
      </c>
      <c r="I46" s="69" t="s">
        <v>154</v>
      </c>
      <c r="J46" s="69" t="s">
        <v>154</v>
      </c>
      <c r="K46" s="71" t="s">
        <v>154</v>
      </c>
      <c r="L46" s="69" t="s">
        <v>154</v>
      </c>
      <c r="M46" s="69" t="s">
        <v>154</v>
      </c>
      <c r="N46" s="71" t="s">
        <v>154</v>
      </c>
      <c r="O46" s="69" t="s">
        <v>154</v>
      </c>
      <c r="P46" s="69" t="s">
        <v>154</v>
      </c>
      <c r="Q46" s="71" t="s">
        <v>154</v>
      </c>
      <c r="R46" s="69" t="s">
        <v>154</v>
      </c>
      <c r="S46" s="69" t="s">
        <v>154</v>
      </c>
      <c r="T46" s="71" t="s">
        <v>154</v>
      </c>
      <c r="U46" s="69" t="s">
        <v>154</v>
      </c>
    </row>
    <row r="47" spans="1:22" ht="12.6" customHeight="1" x14ac:dyDescent="0.25">
      <c r="A47" s="64"/>
      <c r="B47" s="74" t="s">
        <v>40</v>
      </c>
      <c r="C47" s="69">
        <v>30.64462</v>
      </c>
      <c r="D47" s="69">
        <v>23.279029999999999</v>
      </c>
      <c r="E47" s="69">
        <v>21.3445</v>
      </c>
      <c r="F47" s="69">
        <v>21.895099999999999</v>
      </c>
      <c r="G47" s="69">
        <v>22.2224</v>
      </c>
      <c r="H47" s="69">
        <v>22.177979999999998</v>
      </c>
      <c r="I47" s="69">
        <v>21.197400000000002</v>
      </c>
      <c r="J47" s="69">
        <v>20.8447</v>
      </c>
      <c r="K47" s="69">
        <v>19.81756</v>
      </c>
      <c r="L47" s="69">
        <v>19.122709999999998</v>
      </c>
      <c r="M47" s="69">
        <v>19.503259999999997</v>
      </c>
      <c r="N47" s="69">
        <v>19.97138</v>
      </c>
      <c r="O47" s="69">
        <v>20.688099999999999</v>
      </c>
      <c r="P47" s="69">
        <v>21.480650000000001</v>
      </c>
      <c r="Q47" s="69">
        <v>21.209720000000001</v>
      </c>
      <c r="R47" s="69">
        <v>22.270189999999999</v>
      </c>
      <c r="S47" s="69">
        <v>22.780750000000001</v>
      </c>
      <c r="T47" s="69">
        <v>22.586569999999998</v>
      </c>
      <c r="U47" s="69">
        <v>23.442580000000003</v>
      </c>
    </row>
    <row r="48" spans="1:22" ht="12.6" customHeight="1" x14ac:dyDescent="0.25">
      <c r="A48" s="64"/>
      <c r="B48" s="76" t="s">
        <v>3</v>
      </c>
      <c r="C48" s="72">
        <v>11.439450000000001</v>
      </c>
      <c r="D48" s="72">
        <v>11.347670000000001</v>
      </c>
      <c r="E48" s="72">
        <v>11.53407</v>
      </c>
      <c r="F48" s="72">
        <v>11.30625</v>
      </c>
      <c r="G48" s="72">
        <v>11.26549</v>
      </c>
      <c r="H48" s="72">
        <v>11.29088</v>
      </c>
      <c r="I48" s="72">
        <v>11.335280000000001</v>
      </c>
      <c r="J48" s="72">
        <v>10.673500000000001</v>
      </c>
      <c r="K48" s="72">
        <v>10.55541</v>
      </c>
      <c r="L48" s="72">
        <v>10.328340000000001</v>
      </c>
      <c r="M48" s="72">
        <v>9.849219999999999</v>
      </c>
      <c r="N48" s="72">
        <v>9.8060200000000002</v>
      </c>
      <c r="O48" s="72">
        <v>9.5950699999999998</v>
      </c>
      <c r="P48" s="72">
        <v>9.4686299999999992</v>
      </c>
      <c r="Q48" s="72">
        <v>9.5387400000000007</v>
      </c>
      <c r="R48" s="72">
        <v>9.3957800000000002</v>
      </c>
      <c r="S48" s="72">
        <v>9.5058600000000002</v>
      </c>
      <c r="T48" s="72">
        <v>9.5842700000000001</v>
      </c>
      <c r="U48" s="72">
        <v>9.4387399999999992</v>
      </c>
    </row>
    <row r="49" spans="1:21" ht="12.6" customHeight="1" x14ac:dyDescent="0.25">
      <c r="A49" s="64"/>
      <c r="B49" s="76" t="s">
        <v>41</v>
      </c>
      <c r="C49" s="72" t="s">
        <v>154</v>
      </c>
      <c r="D49" s="72">
        <v>0.27037</v>
      </c>
      <c r="E49" s="72" t="s">
        <v>154</v>
      </c>
      <c r="F49" s="72" t="s">
        <v>154</v>
      </c>
      <c r="G49" s="72" t="s">
        <v>154</v>
      </c>
      <c r="H49" s="72" t="s">
        <v>154</v>
      </c>
      <c r="I49" s="72" t="s">
        <v>154</v>
      </c>
      <c r="J49" s="72" t="s">
        <v>154</v>
      </c>
      <c r="K49" s="72" t="s">
        <v>154</v>
      </c>
      <c r="L49" s="72" t="s">
        <v>154</v>
      </c>
      <c r="M49" s="72" t="s">
        <v>154</v>
      </c>
      <c r="N49" s="72" t="s">
        <v>154</v>
      </c>
      <c r="O49" s="72" t="s">
        <v>154</v>
      </c>
      <c r="P49" s="72" t="s">
        <v>154</v>
      </c>
      <c r="Q49" s="72" t="s">
        <v>154</v>
      </c>
      <c r="R49" s="72" t="s">
        <v>154</v>
      </c>
      <c r="S49" s="72" t="s">
        <v>154</v>
      </c>
      <c r="T49" s="72" t="s">
        <v>154</v>
      </c>
      <c r="U49" s="72" t="s">
        <v>154</v>
      </c>
    </row>
    <row r="50" spans="1:21" ht="12.6" customHeight="1" x14ac:dyDescent="0.25">
      <c r="A50" s="64"/>
      <c r="B50" s="76" t="s">
        <v>42</v>
      </c>
      <c r="C50" s="73" t="s">
        <v>154</v>
      </c>
      <c r="D50" s="73" t="s">
        <v>154</v>
      </c>
      <c r="E50" s="73">
        <v>37.957529999999998</v>
      </c>
      <c r="F50" s="73" t="s">
        <v>154</v>
      </c>
      <c r="G50" s="73" t="s">
        <v>154</v>
      </c>
      <c r="H50" s="73" t="s">
        <v>154</v>
      </c>
      <c r="I50" s="73" t="s">
        <v>154</v>
      </c>
      <c r="J50" s="73">
        <v>4.2389999999999999</v>
      </c>
      <c r="K50" s="73" t="s">
        <v>154</v>
      </c>
      <c r="L50" s="73" t="s">
        <v>154</v>
      </c>
      <c r="M50" s="73" t="s">
        <v>154</v>
      </c>
      <c r="N50" s="73" t="s">
        <v>154</v>
      </c>
      <c r="O50" s="73" t="s">
        <v>154</v>
      </c>
      <c r="P50" s="73" t="s">
        <v>154</v>
      </c>
      <c r="Q50" s="73" t="s">
        <v>154</v>
      </c>
      <c r="R50" s="73" t="s">
        <v>154</v>
      </c>
      <c r="S50" s="73" t="s">
        <v>154</v>
      </c>
      <c r="T50" s="73" t="s">
        <v>154</v>
      </c>
      <c r="U50" s="73" t="s">
        <v>154</v>
      </c>
    </row>
    <row r="51" spans="1:21" ht="12.6" customHeight="1" x14ac:dyDescent="0.25">
      <c r="A51" s="64"/>
      <c r="B51" s="76" t="s">
        <v>43</v>
      </c>
      <c r="C51" s="73" t="s">
        <v>154</v>
      </c>
      <c r="D51" s="73">
        <v>1.06287</v>
      </c>
      <c r="E51" s="73" t="s">
        <v>154</v>
      </c>
      <c r="F51" s="73" t="s">
        <v>154</v>
      </c>
      <c r="G51" s="73" t="s">
        <v>154</v>
      </c>
      <c r="H51" s="73" t="s">
        <v>154</v>
      </c>
      <c r="I51" s="73" t="s">
        <v>154</v>
      </c>
      <c r="J51" s="73">
        <v>1.0049600000000001</v>
      </c>
      <c r="K51" s="73" t="s">
        <v>154</v>
      </c>
      <c r="L51" s="73" t="s">
        <v>154</v>
      </c>
      <c r="M51" s="73" t="s">
        <v>154</v>
      </c>
      <c r="N51" s="73" t="s">
        <v>154</v>
      </c>
      <c r="O51" s="73" t="s">
        <v>154</v>
      </c>
      <c r="P51" s="73" t="s">
        <v>154</v>
      </c>
      <c r="Q51" s="73" t="s">
        <v>154</v>
      </c>
      <c r="R51" s="73" t="s">
        <v>154</v>
      </c>
      <c r="S51" s="73" t="s">
        <v>154</v>
      </c>
      <c r="T51" s="73" t="s">
        <v>154</v>
      </c>
      <c r="U51" s="73" t="s">
        <v>154</v>
      </c>
    </row>
    <row r="52" spans="1:21" ht="22.95" customHeight="1" x14ac:dyDescent="0.25">
      <c r="A52" s="64"/>
      <c r="B52" s="76" t="s">
        <v>167</v>
      </c>
      <c r="C52" s="73">
        <v>8.75718</v>
      </c>
      <c r="D52" s="73">
        <v>9.9382599999999996</v>
      </c>
      <c r="E52" s="73" t="s">
        <v>154</v>
      </c>
      <c r="F52" s="73" t="s">
        <v>154</v>
      </c>
      <c r="G52" s="73" t="s">
        <v>154</v>
      </c>
      <c r="H52" s="73">
        <v>10.8665</v>
      </c>
      <c r="I52" s="73" t="s">
        <v>154</v>
      </c>
      <c r="J52" s="73">
        <v>11.54148</v>
      </c>
      <c r="K52" s="73" t="s">
        <v>154</v>
      </c>
      <c r="L52" s="73">
        <v>10.61261</v>
      </c>
      <c r="M52" s="73" t="s">
        <v>154</v>
      </c>
      <c r="N52" s="73">
        <v>11.657170000000001</v>
      </c>
      <c r="O52" s="73" t="s">
        <v>154</v>
      </c>
      <c r="P52" s="73" t="s">
        <v>154</v>
      </c>
      <c r="Q52" s="73" t="s">
        <v>154</v>
      </c>
      <c r="R52" s="73" t="s">
        <v>154</v>
      </c>
      <c r="S52" s="73" t="s">
        <v>154</v>
      </c>
      <c r="T52" s="73" t="s">
        <v>154</v>
      </c>
      <c r="U52" s="73" t="s">
        <v>154</v>
      </c>
    </row>
    <row r="53" spans="1:21" ht="12.6" customHeight="1" x14ac:dyDescent="0.25">
      <c r="A53" s="64"/>
      <c r="B53" s="74" t="s">
        <v>168</v>
      </c>
      <c r="C53" s="69">
        <v>4.6080100000000002</v>
      </c>
      <c r="D53" s="69">
        <v>1.4048399999999999</v>
      </c>
      <c r="E53" s="69">
        <v>1.62415</v>
      </c>
      <c r="F53" s="69">
        <v>1.8521099999999999</v>
      </c>
      <c r="G53" s="69">
        <v>1.95604</v>
      </c>
      <c r="H53" s="69">
        <v>1.9891300000000001</v>
      </c>
      <c r="I53" s="69">
        <v>2.1023899999999998</v>
      </c>
      <c r="J53" s="69">
        <v>2.0260799999999999</v>
      </c>
      <c r="K53" s="69">
        <v>2.2028300000000001</v>
      </c>
      <c r="L53" s="69" t="s">
        <v>154</v>
      </c>
      <c r="M53" s="69" t="s">
        <v>154</v>
      </c>
      <c r="N53" s="69" t="s">
        <v>154</v>
      </c>
      <c r="O53" s="69" t="s">
        <v>154</v>
      </c>
      <c r="P53" s="69" t="s">
        <v>154</v>
      </c>
      <c r="Q53" s="69" t="s">
        <v>154</v>
      </c>
      <c r="R53" s="69" t="s">
        <v>154</v>
      </c>
      <c r="S53" s="69" t="s">
        <v>154</v>
      </c>
      <c r="T53" s="69" t="s">
        <v>154</v>
      </c>
      <c r="U53" s="69" t="s">
        <v>154</v>
      </c>
    </row>
    <row r="54" spans="1:21" ht="12.6" customHeight="1" x14ac:dyDescent="0.25">
      <c r="A54" s="64"/>
      <c r="B54" s="74" t="s">
        <v>133</v>
      </c>
      <c r="C54" s="69" t="s">
        <v>154</v>
      </c>
      <c r="D54" s="69">
        <v>5.0666099999999998</v>
      </c>
      <c r="E54" s="69" t="s">
        <v>154</v>
      </c>
      <c r="F54" s="69" t="s">
        <v>154</v>
      </c>
      <c r="G54" s="69" t="s">
        <v>154</v>
      </c>
      <c r="H54" s="69" t="s">
        <v>154</v>
      </c>
      <c r="I54" s="69" t="s">
        <v>154</v>
      </c>
      <c r="J54" s="69">
        <v>1.7784899999999999</v>
      </c>
      <c r="K54" s="69" t="s">
        <v>154</v>
      </c>
      <c r="L54" s="69" t="s">
        <v>154</v>
      </c>
      <c r="M54" s="69" t="s">
        <v>154</v>
      </c>
      <c r="N54" s="69" t="s">
        <v>154</v>
      </c>
      <c r="O54" s="69" t="s">
        <v>154</v>
      </c>
      <c r="P54" s="69" t="s">
        <v>154</v>
      </c>
      <c r="Q54" s="69" t="s">
        <v>154</v>
      </c>
      <c r="R54" s="69" t="s">
        <v>154</v>
      </c>
      <c r="S54" s="69" t="s">
        <v>154</v>
      </c>
      <c r="T54" s="69" t="s">
        <v>154</v>
      </c>
      <c r="U54" s="69" t="s">
        <v>154</v>
      </c>
    </row>
    <row r="55" spans="1:21" ht="12.6" customHeight="1" x14ac:dyDescent="0.25">
      <c r="A55" s="64"/>
      <c r="B55" s="75" t="s">
        <v>93</v>
      </c>
      <c r="C55" s="69">
        <v>303.77600000000001</v>
      </c>
      <c r="D55" s="69">
        <v>329.39800000000002</v>
      </c>
      <c r="E55" s="69">
        <v>335.79199999999997</v>
      </c>
      <c r="F55" s="69">
        <v>322.07799999999997</v>
      </c>
      <c r="G55" s="69">
        <v>327.83300000000003</v>
      </c>
      <c r="H55" s="69">
        <v>332.37900000000002</v>
      </c>
      <c r="I55" s="69">
        <v>336.32100000000003</v>
      </c>
      <c r="J55" s="69">
        <v>347.86599999999999</v>
      </c>
      <c r="K55" s="69">
        <v>360.10599999999999</v>
      </c>
      <c r="L55" s="69">
        <v>372.91</v>
      </c>
      <c r="M55" s="69">
        <v>394.911</v>
      </c>
      <c r="N55" s="69">
        <v>409.21699999999998</v>
      </c>
      <c r="O55" s="69">
        <v>415.77100000000002</v>
      </c>
      <c r="P55" s="69" t="s">
        <v>154</v>
      </c>
      <c r="Q55" s="69" t="s">
        <v>154</v>
      </c>
      <c r="R55" s="69" t="s">
        <v>154</v>
      </c>
      <c r="S55" s="69" t="s">
        <v>154</v>
      </c>
      <c r="T55" s="69" t="s">
        <v>154</v>
      </c>
      <c r="U55" s="69" t="s">
        <v>154</v>
      </c>
    </row>
    <row r="56" spans="1:21" ht="12.6" customHeight="1" x14ac:dyDescent="0.25">
      <c r="A56" s="64"/>
      <c r="B56" s="74" t="s">
        <v>169</v>
      </c>
      <c r="C56" s="69" t="s">
        <v>154</v>
      </c>
      <c r="D56" s="69" t="s">
        <v>154</v>
      </c>
      <c r="E56" s="71" t="s">
        <v>154</v>
      </c>
      <c r="F56" s="69" t="s">
        <v>154</v>
      </c>
      <c r="G56" s="69" t="s">
        <v>154</v>
      </c>
      <c r="H56" s="71" t="s">
        <v>154</v>
      </c>
      <c r="I56" s="69" t="s">
        <v>154</v>
      </c>
      <c r="J56" s="69" t="s">
        <v>154</v>
      </c>
      <c r="K56" s="71" t="s">
        <v>154</v>
      </c>
      <c r="L56" s="69" t="s">
        <v>154</v>
      </c>
      <c r="M56" s="69" t="s">
        <v>154</v>
      </c>
      <c r="N56" s="71" t="s">
        <v>154</v>
      </c>
      <c r="O56" s="69" t="s">
        <v>154</v>
      </c>
      <c r="P56" s="69" t="s">
        <v>154</v>
      </c>
      <c r="Q56" s="71" t="s">
        <v>154</v>
      </c>
      <c r="R56" s="69" t="s">
        <v>154</v>
      </c>
      <c r="S56" s="69" t="s">
        <v>154</v>
      </c>
      <c r="T56" s="71" t="s">
        <v>154</v>
      </c>
      <c r="U56" s="69" t="s">
        <v>154</v>
      </c>
    </row>
    <row r="57" spans="1:21" ht="12.6" customHeight="1" x14ac:dyDescent="0.25">
      <c r="A57" s="64"/>
      <c r="B57" s="74" t="s">
        <v>44</v>
      </c>
      <c r="C57" s="69">
        <v>18.458389999999998</v>
      </c>
      <c r="D57" s="69">
        <v>10.176270000000001</v>
      </c>
      <c r="E57" s="69">
        <v>8.3498099999999997</v>
      </c>
      <c r="F57" s="69">
        <v>7.8411899999999992</v>
      </c>
      <c r="G57" s="69">
        <v>7.6798100000000007</v>
      </c>
      <c r="H57" s="69">
        <v>6.5732900000000001</v>
      </c>
      <c r="I57" s="69">
        <v>6.9702999999999999</v>
      </c>
      <c r="J57" s="69">
        <v>6.3940600000000005</v>
      </c>
      <c r="K57" s="69">
        <v>6.1162700000000001</v>
      </c>
      <c r="L57" s="69">
        <v>6.2706899999999992</v>
      </c>
      <c r="M57" s="69">
        <v>6.0817200000000007</v>
      </c>
      <c r="N57" s="69">
        <v>6.6310200000000004</v>
      </c>
      <c r="O57" s="69">
        <v>6.3001199999999997</v>
      </c>
      <c r="P57" s="69">
        <v>6.1912399999999996</v>
      </c>
      <c r="Q57" s="69">
        <v>6.1143000000000001</v>
      </c>
      <c r="R57" s="69">
        <v>6.2935100000000004</v>
      </c>
      <c r="S57" s="69">
        <v>6.1141000000000005</v>
      </c>
      <c r="T57" s="69">
        <v>6.3205799999999996</v>
      </c>
      <c r="U57" s="69">
        <v>6.30375</v>
      </c>
    </row>
    <row r="58" spans="1:21" ht="12.6" customHeight="1" x14ac:dyDescent="0.25">
      <c r="A58" s="64"/>
      <c r="B58" s="76" t="s">
        <v>94</v>
      </c>
      <c r="C58" s="72" t="s">
        <v>154</v>
      </c>
      <c r="D58" s="72">
        <v>4.7084099999999998</v>
      </c>
      <c r="E58" s="72" t="s">
        <v>154</v>
      </c>
      <c r="F58" s="72" t="s">
        <v>154</v>
      </c>
      <c r="G58" s="72" t="s">
        <v>154</v>
      </c>
      <c r="H58" s="72" t="s">
        <v>154</v>
      </c>
      <c r="I58" s="72" t="s">
        <v>154</v>
      </c>
      <c r="J58" s="72" t="s">
        <v>154</v>
      </c>
      <c r="K58" s="72" t="s">
        <v>154</v>
      </c>
      <c r="L58" s="72" t="s">
        <v>154</v>
      </c>
      <c r="M58" s="72" t="s">
        <v>154</v>
      </c>
      <c r="N58" s="72" t="s">
        <v>154</v>
      </c>
      <c r="O58" s="72" t="s">
        <v>154</v>
      </c>
      <c r="P58" s="72" t="s">
        <v>154</v>
      </c>
      <c r="Q58" s="72" t="s">
        <v>154</v>
      </c>
      <c r="R58" s="72" t="s">
        <v>154</v>
      </c>
      <c r="S58" s="72" t="s">
        <v>154</v>
      </c>
      <c r="T58" s="72" t="s">
        <v>154</v>
      </c>
      <c r="U58" s="72" t="s">
        <v>154</v>
      </c>
    </row>
    <row r="59" spans="1:21" ht="12.6" customHeight="1" x14ac:dyDescent="0.25">
      <c r="A59" s="64"/>
      <c r="B59" s="76" t="s">
        <v>95</v>
      </c>
      <c r="C59" s="72" t="s">
        <v>154</v>
      </c>
      <c r="D59" s="72" t="s">
        <v>154</v>
      </c>
      <c r="E59" s="72" t="s">
        <v>154</v>
      </c>
      <c r="F59" s="72" t="s">
        <v>154</v>
      </c>
      <c r="G59" s="72" t="s">
        <v>154</v>
      </c>
      <c r="H59" s="72">
        <v>1.0915999999999999</v>
      </c>
      <c r="I59" s="72" t="s">
        <v>154</v>
      </c>
      <c r="J59" s="72" t="s">
        <v>154</v>
      </c>
      <c r="K59" s="72" t="s">
        <v>154</v>
      </c>
      <c r="L59" s="72" t="s">
        <v>154</v>
      </c>
      <c r="M59" s="72" t="s">
        <v>154</v>
      </c>
      <c r="N59" s="72" t="s">
        <v>154</v>
      </c>
      <c r="O59" s="72">
        <v>25.917339999999999</v>
      </c>
      <c r="P59" s="72" t="s">
        <v>154</v>
      </c>
      <c r="Q59" s="72" t="s">
        <v>154</v>
      </c>
      <c r="R59" s="72" t="s">
        <v>154</v>
      </c>
      <c r="S59" s="72" t="s">
        <v>154</v>
      </c>
      <c r="T59" s="72" t="s">
        <v>154</v>
      </c>
      <c r="U59" s="72" t="s">
        <v>154</v>
      </c>
    </row>
    <row r="60" spans="1:21" ht="12.6" customHeight="1" x14ac:dyDescent="0.25">
      <c r="A60" s="64"/>
      <c r="B60" s="76" t="s">
        <v>170</v>
      </c>
      <c r="C60" s="73" t="s">
        <v>154</v>
      </c>
      <c r="D60" s="73" t="s">
        <v>154</v>
      </c>
      <c r="E60" s="73">
        <v>3.925E-2</v>
      </c>
      <c r="F60" s="73" t="s">
        <v>154</v>
      </c>
      <c r="G60" s="73" t="s">
        <v>154</v>
      </c>
      <c r="H60" s="73" t="s">
        <v>154</v>
      </c>
      <c r="I60" s="73" t="s">
        <v>154</v>
      </c>
      <c r="J60" s="73">
        <v>0.13086</v>
      </c>
      <c r="K60" s="73" t="s">
        <v>154</v>
      </c>
      <c r="L60" s="73" t="s">
        <v>154</v>
      </c>
      <c r="M60" s="73" t="s">
        <v>154</v>
      </c>
      <c r="N60" s="73" t="s">
        <v>154</v>
      </c>
      <c r="O60" s="73" t="s">
        <v>154</v>
      </c>
      <c r="P60" s="73" t="s">
        <v>154</v>
      </c>
      <c r="Q60" s="73" t="s">
        <v>154</v>
      </c>
      <c r="R60" s="73" t="s">
        <v>154</v>
      </c>
      <c r="S60" s="73" t="s">
        <v>154</v>
      </c>
      <c r="T60" s="73" t="s">
        <v>154</v>
      </c>
      <c r="U60" s="73" t="s">
        <v>154</v>
      </c>
    </row>
    <row r="61" spans="1:21" ht="12.6" customHeight="1" x14ac:dyDescent="0.25">
      <c r="A61" s="64"/>
      <c r="B61" s="76" t="s">
        <v>45</v>
      </c>
      <c r="C61" s="73" t="s">
        <v>154</v>
      </c>
      <c r="D61" s="73">
        <v>10.55926</v>
      </c>
      <c r="E61" s="73" t="s">
        <v>154</v>
      </c>
      <c r="F61" s="73" t="s">
        <v>154</v>
      </c>
      <c r="G61" s="73" t="s">
        <v>154</v>
      </c>
      <c r="H61" s="73" t="s">
        <v>154</v>
      </c>
      <c r="I61" s="73" t="s">
        <v>154</v>
      </c>
      <c r="J61" s="73" t="s">
        <v>154</v>
      </c>
      <c r="K61" s="73" t="s">
        <v>154</v>
      </c>
      <c r="L61" s="73" t="s">
        <v>154</v>
      </c>
      <c r="M61" s="73" t="s">
        <v>154</v>
      </c>
      <c r="N61" s="73" t="s">
        <v>154</v>
      </c>
      <c r="O61" s="73" t="s">
        <v>154</v>
      </c>
      <c r="P61" s="73" t="s">
        <v>154</v>
      </c>
      <c r="Q61" s="73" t="s">
        <v>154</v>
      </c>
      <c r="R61" s="73" t="s">
        <v>154</v>
      </c>
      <c r="S61" s="73" t="s">
        <v>154</v>
      </c>
      <c r="T61" s="73" t="s">
        <v>154</v>
      </c>
      <c r="U61" s="73" t="s">
        <v>154</v>
      </c>
    </row>
    <row r="62" spans="1:21" ht="12.6" customHeight="1" x14ac:dyDescent="0.25">
      <c r="A62" s="64"/>
      <c r="B62" s="76" t="s">
        <v>46</v>
      </c>
      <c r="C62" s="73" t="s">
        <v>154</v>
      </c>
      <c r="D62" s="73">
        <v>102.23180000000001</v>
      </c>
      <c r="E62" s="73" t="s">
        <v>154</v>
      </c>
      <c r="F62" s="73" t="s">
        <v>154</v>
      </c>
      <c r="G62" s="73" t="s">
        <v>154</v>
      </c>
      <c r="H62" s="73" t="s">
        <v>154</v>
      </c>
      <c r="I62" s="73" t="s">
        <v>154</v>
      </c>
      <c r="J62" s="73" t="s">
        <v>154</v>
      </c>
      <c r="K62" s="73" t="s">
        <v>154</v>
      </c>
      <c r="L62" s="73" t="s">
        <v>154</v>
      </c>
      <c r="M62" s="73" t="s">
        <v>154</v>
      </c>
      <c r="N62" s="73" t="s">
        <v>154</v>
      </c>
      <c r="O62" s="73" t="s">
        <v>154</v>
      </c>
      <c r="P62" s="73" t="s">
        <v>154</v>
      </c>
      <c r="Q62" s="73" t="s">
        <v>154</v>
      </c>
      <c r="R62" s="73" t="s">
        <v>154</v>
      </c>
      <c r="S62" s="73" t="s">
        <v>154</v>
      </c>
      <c r="T62" s="73" t="s">
        <v>154</v>
      </c>
      <c r="U62" s="73" t="s">
        <v>154</v>
      </c>
    </row>
    <row r="63" spans="1:21" ht="12.6" customHeight="1" x14ac:dyDescent="0.25">
      <c r="A63" s="64"/>
      <c r="B63" s="74" t="s">
        <v>134</v>
      </c>
      <c r="C63" s="69">
        <v>46.832279999999997</v>
      </c>
      <c r="D63" s="69">
        <v>51.100059999999999</v>
      </c>
      <c r="E63" s="69">
        <v>52.769910000000003</v>
      </c>
      <c r="F63" s="69">
        <v>54.33663</v>
      </c>
      <c r="G63" s="69">
        <v>54.164449999999995</v>
      </c>
      <c r="H63" s="69">
        <v>54.708669999999998</v>
      </c>
      <c r="I63" s="69">
        <v>55.114760000000004</v>
      </c>
      <c r="J63" s="69">
        <v>55.745779999999996</v>
      </c>
      <c r="K63" s="69">
        <v>54.945839999999997</v>
      </c>
      <c r="L63" s="69">
        <v>54.293140000000001</v>
      </c>
      <c r="M63" s="69">
        <v>56.603790000000004</v>
      </c>
      <c r="N63" s="69">
        <v>58.221710000000002</v>
      </c>
      <c r="O63" s="69">
        <v>58.210769999999997</v>
      </c>
      <c r="P63" s="69">
        <v>57.4373</v>
      </c>
      <c r="Q63" s="69">
        <v>57.600410000000004</v>
      </c>
      <c r="R63" s="69">
        <v>58.345649999999999</v>
      </c>
      <c r="S63" s="69">
        <v>55.633040000000001</v>
      </c>
      <c r="T63" s="69">
        <v>55.085320000000003</v>
      </c>
      <c r="U63" s="69">
        <v>53.035839999999993</v>
      </c>
    </row>
    <row r="64" spans="1:21" ht="12.6" customHeight="1" x14ac:dyDescent="0.25">
      <c r="A64" s="64"/>
      <c r="B64" s="74" t="s">
        <v>96</v>
      </c>
      <c r="C64" s="69" t="s">
        <v>154</v>
      </c>
      <c r="D64" s="69">
        <v>16.243739999999999</v>
      </c>
      <c r="E64" s="69" t="s">
        <v>154</v>
      </c>
      <c r="F64" s="69" t="s">
        <v>154</v>
      </c>
      <c r="G64" s="69" t="s">
        <v>154</v>
      </c>
      <c r="H64" s="69" t="s">
        <v>154</v>
      </c>
      <c r="I64" s="69" t="s">
        <v>154</v>
      </c>
      <c r="J64" s="69" t="s">
        <v>154</v>
      </c>
      <c r="K64" s="69" t="s">
        <v>154</v>
      </c>
      <c r="L64" s="69" t="s">
        <v>154</v>
      </c>
      <c r="M64" s="69" t="s">
        <v>154</v>
      </c>
      <c r="N64" s="69" t="s">
        <v>154</v>
      </c>
      <c r="O64" s="69" t="s">
        <v>154</v>
      </c>
      <c r="P64" s="69" t="s">
        <v>154</v>
      </c>
      <c r="Q64" s="69" t="s">
        <v>154</v>
      </c>
      <c r="R64" s="69" t="s">
        <v>154</v>
      </c>
      <c r="S64" s="69" t="s">
        <v>154</v>
      </c>
      <c r="T64" s="69" t="s">
        <v>154</v>
      </c>
      <c r="U64" s="69" t="s">
        <v>154</v>
      </c>
    </row>
    <row r="65" spans="1:21" ht="12.6" customHeight="1" x14ac:dyDescent="0.25">
      <c r="A65" s="64"/>
      <c r="B65" s="75" t="s">
        <v>47</v>
      </c>
      <c r="C65" s="69" t="s">
        <v>154</v>
      </c>
      <c r="D65" s="69">
        <v>11.6532</v>
      </c>
      <c r="E65" s="69" t="s">
        <v>154</v>
      </c>
      <c r="F65" s="69" t="s">
        <v>154</v>
      </c>
      <c r="G65" s="69" t="s">
        <v>154</v>
      </c>
      <c r="H65" s="69" t="s">
        <v>154</v>
      </c>
      <c r="I65" s="69" t="s">
        <v>154</v>
      </c>
      <c r="J65" s="69">
        <v>12.5151</v>
      </c>
      <c r="K65" s="69" t="s">
        <v>154</v>
      </c>
      <c r="L65" s="69" t="s">
        <v>154</v>
      </c>
      <c r="M65" s="69" t="s">
        <v>154</v>
      </c>
      <c r="N65" s="69" t="s">
        <v>154</v>
      </c>
      <c r="O65" s="69" t="s">
        <v>154</v>
      </c>
      <c r="P65" s="69">
        <v>13.400829999999999</v>
      </c>
      <c r="Q65" s="69" t="s">
        <v>154</v>
      </c>
      <c r="R65" s="69" t="s">
        <v>154</v>
      </c>
      <c r="S65" s="69" t="s">
        <v>154</v>
      </c>
      <c r="T65" s="69">
        <v>13.8241</v>
      </c>
      <c r="U65" s="69" t="s">
        <v>154</v>
      </c>
    </row>
    <row r="66" spans="1:21" ht="12.6" customHeight="1" x14ac:dyDescent="0.25">
      <c r="A66" s="64"/>
      <c r="B66" s="74" t="s">
        <v>135</v>
      </c>
      <c r="C66" s="69" t="s">
        <v>154</v>
      </c>
      <c r="D66" s="69">
        <v>605.08600000000001</v>
      </c>
      <c r="E66" s="71" t="s">
        <v>154</v>
      </c>
      <c r="F66" s="69" t="s">
        <v>154</v>
      </c>
      <c r="G66" s="69" t="s">
        <v>154</v>
      </c>
      <c r="H66" s="71" t="s">
        <v>154</v>
      </c>
      <c r="I66" s="69" t="s">
        <v>154</v>
      </c>
      <c r="J66" s="69" t="s">
        <v>154</v>
      </c>
      <c r="K66" s="71" t="s">
        <v>154</v>
      </c>
      <c r="L66" s="69" t="s">
        <v>154</v>
      </c>
      <c r="M66" s="69" t="s">
        <v>154</v>
      </c>
      <c r="N66" s="71" t="s">
        <v>154</v>
      </c>
      <c r="O66" s="69">
        <v>819.32899999999995</v>
      </c>
      <c r="P66" s="69" t="s">
        <v>154</v>
      </c>
      <c r="Q66" s="71" t="s">
        <v>154</v>
      </c>
      <c r="R66" s="69" t="s">
        <v>154</v>
      </c>
      <c r="S66" s="69" t="s">
        <v>154</v>
      </c>
      <c r="T66" s="71" t="s">
        <v>154</v>
      </c>
      <c r="U66" s="69" t="s">
        <v>154</v>
      </c>
    </row>
    <row r="67" spans="1:21" ht="12.6" customHeight="1" x14ac:dyDescent="0.25">
      <c r="A67" s="64"/>
      <c r="B67" s="74" t="s">
        <v>4</v>
      </c>
      <c r="C67" s="69">
        <v>55.420499999999997</v>
      </c>
      <c r="D67" s="69">
        <v>61.445080000000004</v>
      </c>
      <c r="E67" s="69" t="s">
        <v>154</v>
      </c>
      <c r="F67" s="69" t="s">
        <v>154</v>
      </c>
      <c r="G67" s="69" t="s">
        <v>154</v>
      </c>
      <c r="H67" s="69" t="s">
        <v>154</v>
      </c>
      <c r="I67" s="69" t="s">
        <v>154</v>
      </c>
      <c r="J67" s="69">
        <v>65.169470000000004</v>
      </c>
      <c r="K67" s="69" t="s">
        <v>154</v>
      </c>
      <c r="L67" s="69" t="s">
        <v>154</v>
      </c>
      <c r="M67" s="69" t="s">
        <v>154</v>
      </c>
      <c r="N67" s="69">
        <v>68.565579999999997</v>
      </c>
      <c r="O67" s="69" t="s">
        <v>154</v>
      </c>
      <c r="P67" s="69" t="s">
        <v>154</v>
      </c>
      <c r="Q67" s="69" t="s">
        <v>154</v>
      </c>
      <c r="R67" s="69" t="s">
        <v>154</v>
      </c>
      <c r="S67" s="69" t="s">
        <v>154</v>
      </c>
      <c r="T67" s="69" t="s">
        <v>154</v>
      </c>
      <c r="U67" s="69" t="s">
        <v>154</v>
      </c>
    </row>
    <row r="68" spans="1:21" ht="12.6" customHeight="1" x14ac:dyDescent="0.25">
      <c r="A68" s="64"/>
      <c r="B68" s="76" t="s">
        <v>97</v>
      </c>
      <c r="C68" s="72" t="s">
        <v>154</v>
      </c>
      <c r="D68" s="72">
        <v>0.43844</v>
      </c>
      <c r="E68" s="72" t="s">
        <v>154</v>
      </c>
      <c r="F68" s="72" t="s">
        <v>154</v>
      </c>
      <c r="G68" s="72" t="s">
        <v>154</v>
      </c>
      <c r="H68" s="72" t="s">
        <v>154</v>
      </c>
      <c r="I68" s="72" t="s">
        <v>154</v>
      </c>
      <c r="J68" s="72" t="s">
        <v>154</v>
      </c>
      <c r="K68" s="72" t="s">
        <v>154</v>
      </c>
      <c r="L68" s="72" t="s">
        <v>154</v>
      </c>
      <c r="M68" s="72" t="s">
        <v>154</v>
      </c>
      <c r="N68" s="72" t="s">
        <v>154</v>
      </c>
      <c r="O68" s="72" t="s">
        <v>154</v>
      </c>
      <c r="P68" s="72" t="s">
        <v>154</v>
      </c>
      <c r="Q68" s="72" t="s">
        <v>154</v>
      </c>
      <c r="R68" s="72" t="s">
        <v>154</v>
      </c>
      <c r="S68" s="72" t="s">
        <v>154</v>
      </c>
      <c r="T68" s="72" t="s">
        <v>154</v>
      </c>
      <c r="U68" s="72" t="s">
        <v>154</v>
      </c>
    </row>
    <row r="69" spans="1:21" ht="12.6" customHeight="1" x14ac:dyDescent="0.25">
      <c r="A69" s="64"/>
      <c r="B69" s="76" t="s">
        <v>98</v>
      </c>
      <c r="C69" s="72" t="s">
        <v>154</v>
      </c>
      <c r="D69" s="72">
        <v>0.33801999999999999</v>
      </c>
      <c r="E69" s="72" t="s">
        <v>154</v>
      </c>
      <c r="F69" s="72" t="s">
        <v>154</v>
      </c>
      <c r="G69" s="72" t="s">
        <v>154</v>
      </c>
      <c r="H69" s="72" t="s">
        <v>154</v>
      </c>
      <c r="I69" s="72" t="s">
        <v>154</v>
      </c>
      <c r="J69" s="72">
        <v>0.32469999999999999</v>
      </c>
      <c r="K69" s="72" t="s">
        <v>154</v>
      </c>
      <c r="L69" s="72" t="s">
        <v>154</v>
      </c>
      <c r="M69" s="72" t="s">
        <v>154</v>
      </c>
      <c r="N69" s="72" t="s">
        <v>154</v>
      </c>
      <c r="O69" s="72" t="s">
        <v>154</v>
      </c>
      <c r="P69" s="72" t="s">
        <v>154</v>
      </c>
      <c r="Q69" s="72" t="s">
        <v>154</v>
      </c>
      <c r="R69" s="72" t="s">
        <v>154</v>
      </c>
      <c r="S69" s="72" t="s">
        <v>154</v>
      </c>
      <c r="T69" s="72" t="s">
        <v>154</v>
      </c>
      <c r="U69" s="72" t="s">
        <v>154</v>
      </c>
    </row>
    <row r="70" spans="1:21" ht="12.6" customHeight="1" x14ac:dyDescent="0.25">
      <c r="A70" s="64"/>
      <c r="B70" s="76" t="s">
        <v>136</v>
      </c>
      <c r="C70" s="73" t="s">
        <v>154</v>
      </c>
      <c r="D70" s="73">
        <v>1.0320000000000001E-2</v>
      </c>
      <c r="E70" s="73" t="s">
        <v>154</v>
      </c>
      <c r="F70" s="73" t="s">
        <v>154</v>
      </c>
      <c r="G70" s="73" t="s">
        <v>154</v>
      </c>
      <c r="H70" s="73" t="s">
        <v>154</v>
      </c>
      <c r="I70" s="73" t="s">
        <v>154</v>
      </c>
      <c r="J70" s="73" t="s">
        <v>154</v>
      </c>
      <c r="K70" s="73" t="s">
        <v>154</v>
      </c>
      <c r="L70" s="73" t="s">
        <v>154</v>
      </c>
      <c r="M70" s="73" t="s">
        <v>154</v>
      </c>
      <c r="N70" s="73" t="s">
        <v>154</v>
      </c>
      <c r="O70" s="73" t="s">
        <v>154</v>
      </c>
      <c r="P70" s="73" t="s">
        <v>154</v>
      </c>
      <c r="Q70" s="73" t="s">
        <v>154</v>
      </c>
      <c r="R70" s="73" t="s">
        <v>154</v>
      </c>
      <c r="S70" s="73" t="s">
        <v>154</v>
      </c>
      <c r="T70" s="73" t="s">
        <v>154</v>
      </c>
      <c r="U70" s="73" t="s">
        <v>154</v>
      </c>
    </row>
    <row r="71" spans="1:21" ht="12.6" customHeight="1" x14ac:dyDescent="0.25">
      <c r="A71" s="64"/>
      <c r="B71" s="76" t="s">
        <v>48</v>
      </c>
      <c r="C71" s="73">
        <v>2.7625300000000004</v>
      </c>
      <c r="D71" s="73" t="s">
        <v>154</v>
      </c>
      <c r="E71" s="73" t="s">
        <v>154</v>
      </c>
      <c r="F71" s="73">
        <v>5.1735200000000008</v>
      </c>
      <c r="G71" s="73" t="s">
        <v>154</v>
      </c>
      <c r="H71" s="73" t="s">
        <v>154</v>
      </c>
      <c r="I71" s="73" t="s">
        <v>154</v>
      </c>
      <c r="J71" s="73">
        <v>4.6026600000000002</v>
      </c>
      <c r="K71" s="73" t="s">
        <v>154</v>
      </c>
      <c r="L71" s="73" t="s">
        <v>154</v>
      </c>
      <c r="M71" s="73" t="s">
        <v>154</v>
      </c>
      <c r="N71" s="73" t="s">
        <v>154</v>
      </c>
      <c r="O71" s="73">
        <v>4.6034199999999998</v>
      </c>
      <c r="P71" s="73" t="s">
        <v>154</v>
      </c>
      <c r="Q71" s="73" t="s">
        <v>154</v>
      </c>
      <c r="R71" s="73" t="s">
        <v>154</v>
      </c>
      <c r="S71" s="73" t="s">
        <v>154</v>
      </c>
      <c r="T71" s="73" t="s">
        <v>154</v>
      </c>
      <c r="U71" s="73" t="s">
        <v>154</v>
      </c>
    </row>
    <row r="72" spans="1:21" ht="12.6" customHeight="1" x14ac:dyDescent="0.25">
      <c r="A72" s="64"/>
      <c r="B72" s="76" t="s">
        <v>195</v>
      </c>
      <c r="C72" s="73" t="s">
        <v>154</v>
      </c>
      <c r="D72" s="73">
        <v>3.44889</v>
      </c>
      <c r="E72" s="73" t="s">
        <v>154</v>
      </c>
      <c r="F72" s="73" t="s">
        <v>154</v>
      </c>
      <c r="G72" s="73" t="s">
        <v>154</v>
      </c>
      <c r="H72" s="73" t="s">
        <v>154</v>
      </c>
      <c r="I72" s="73" t="s">
        <v>154</v>
      </c>
      <c r="J72" s="73">
        <v>194.61190999999999</v>
      </c>
      <c r="K72" s="73" t="s">
        <v>154</v>
      </c>
      <c r="L72" s="73" t="s">
        <v>154</v>
      </c>
      <c r="M72" s="73" t="s">
        <v>154</v>
      </c>
      <c r="N72" s="73" t="s">
        <v>154</v>
      </c>
      <c r="O72" s="73" t="s">
        <v>154</v>
      </c>
      <c r="P72" s="73" t="s">
        <v>154</v>
      </c>
      <c r="Q72" s="73" t="s">
        <v>154</v>
      </c>
      <c r="R72" s="73" t="s">
        <v>154</v>
      </c>
      <c r="S72" s="73" t="s">
        <v>154</v>
      </c>
      <c r="T72" s="73" t="s">
        <v>154</v>
      </c>
      <c r="U72" s="73" t="s">
        <v>154</v>
      </c>
    </row>
    <row r="73" spans="1:21" ht="12.6" customHeight="1" x14ac:dyDescent="0.25">
      <c r="A73" s="64"/>
      <c r="B73" s="74" t="s">
        <v>5</v>
      </c>
      <c r="C73" s="69">
        <v>4.6827100000000002</v>
      </c>
      <c r="D73" s="69">
        <v>3.67096</v>
      </c>
      <c r="E73" s="69">
        <v>3.4960399999999998</v>
      </c>
      <c r="F73" s="69">
        <v>3.4913400000000001</v>
      </c>
      <c r="G73" s="69">
        <v>3.6921200000000001</v>
      </c>
      <c r="H73" s="69">
        <v>3.3913899999999999</v>
      </c>
      <c r="I73" s="69">
        <v>3.58107</v>
      </c>
      <c r="J73" s="69">
        <v>3.4780000000000002</v>
      </c>
      <c r="K73" s="69">
        <v>3.6478299999999999</v>
      </c>
      <c r="L73" s="69">
        <v>3.6017800000000002</v>
      </c>
      <c r="M73" s="69">
        <v>3.4622899999999999</v>
      </c>
      <c r="N73" s="69">
        <v>3.73767</v>
      </c>
      <c r="O73" s="69">
        <v>3.6995300000000002</v>
      </c>
      <c r="P73" s="69">
        <v>3.8570000000000002</v>
      </c>
      <c r="Q73" s="69">
        <v>3.7512800000000004</v>
      </c>
      <c r="R73" s="69">
        <v>3.6465199999999998</v>
      </c>
      <c r="S73" s="69">
        <v>3.5529799999999998</v>
      </c>
      <c r="T73" s="69">
        <v>3.44617</v>
      </c>
      <c r="U73" s="69">
        <v>3.5631500000000003</v>
      </c>
    </row>
    <row r="74" spans="1:21" ht="12.6" customHeight="1" x14ac:dyDescent="0.25">
      <c r="A74" s="64"/>
      <c r="B74" s="74" t="s">
        <v>6</v>
      </c>
      <c r="C74" s="69">
        <v>23.956810000000001</v>
      </c>
      <c r="D74" s="69">
        <v>12.395340000000001</v>
      </c>
      <c r="E74" s="69" t="s">
        <v>154</v>
      </c>
      <c r="F74" s="69">
        <v>10.27483</v>
      </c>
      <c r="G74" s="69" t="s">
        <v>154</v>
      </c>
      <c r="H74" s="69" t="s">
        <v>154</v>
      </c>
      <c r="I74" s="69" t="s">
        <v>154</v>
      </c>
      <c r="J74" s="69" t="s">
        <v>154</v>
      </c>
      <c r="K74" s="69" t="s">
        <v>154</v>
      </c>
      <c r="L74" s="69" t="s">
        <v>154</v>
      </c>
      <c r="M74" s="69" t="s">
        <v>154</v>
      </c>
      <c r="N74" s="69" t="s">
        <v>154</v>
      </c>
      <c r="O74" s="69" t="s">
        <v>154</v>
      </c>
      <c r="P74" s="69" t="s">
        <v>154</v>
      </c>
      <c r="Q74" s="69" t="s">
        <v>154</v>
      </c>
      <c r="R74" s="69" t="s">
        <v>154</v>
      </c>
      <c r="S74" s="69" t="s">
        <v>154</v>
      </c>
      <c r="T74" s="69" t="s">
        <v>154</v>
      </c>
      <c r="U74" s="69" t="s">
        <v>154</v>
      </c>
    </row>
    <row r="75" spans="1:21" ht="12.6" customHeight="1" x14ac:dyDescent="0.25">
      <c r="A75" s="64"/>
      <c r="B75" s="75" t="s">
        <v>171</v>
      </c>
      <c r="C75" s="69">
        <v>0.73247000000000007</v>
      </c>
      <c r="D75" s="69">
        <v>0.81590999999999991</v>
      </c>
      <c r="E75" s="69">
        <v>0.84214999999999995</v>
      </c>
      <c r="F75" s="69">
        <v>0.8714400000000001</v>
      </c>
      <c r="G75" s="69">
        <v>0.85660999999999998</v>
      </c>
      <c r="H75" s="69">
        <v>0.86357000000000006</v>
      </c>
      <c r="I75" s="69">
        <v>0.87497000000000003</v>
      </c>
      <c r="J75" s="69">
        <v>0.86094000000000004</v>
      </c>
      <c r="K75" s="69">
        <v>0.94046000000000007</v>
      </c>
      <c r="L75" s="69">
        <v>1.0009999999999999</v>
      </c>
      <c r="M75" s="69">
        <v>0.96648999999999996</v>
      </c>
      <c r="N75" s="69">
        <v>0.9224</v>
      </c>
      <c r="O75" s="69">
        <v>0.84444000000000008</v>
      </c>
      <c r="P75" s="69">
        <v>0.80386999999999997</v>
      </c>
      <c r="Q75" s="69">
        <v>0.83084999999999998</v>
      </c>
      <c r="R75" s="69">
        <v>0.81198000000000004</v>
      </c>
      <c r="S75" s="69">
        <v>0.79303000000000001</v>
      </c>
      <c r="T75" s="69">
        <v>0.82403999999999999</v>
      </c>
      <c r="U75" s="69">
        <v>0.82528999999999997</v>
      </c>
    </row>
    <row r="76" spans="1:21" ht="12.6" customHeight="1" x14ac:dyDescent="0.25">
      <c r="A76" s="64"/>
      <c r="B76" s="74" t="s">
        <v>49</v>
      </c>
      <c r="C76" s="69">
        <v>16.307190000000002</v>
      </c>
      <c r="D76" s="69">
        <v>10.4079</v>
      </c>
      <c r="E76" s="71">
        <v>10.363989999999999</v>
      </c>
      <c r="F76" s="69">
        <v>9.9565300000000008</v>
      </c>
      <c r="G76" s="69">
        <v>9.7277199999999997</v>
      </c>
      <c r="H76" s="71">
        <v>9.2629300000000008</v>
      </c>
      <c r="I76" s="69">
        <v>9.3463200000000004</v>
      </c>
      <c r="J76" s="69">
        <v>9.1196999999999999</v>
      </c>
      <c r="K76" s="71">
        <v>9.2691299999999988</v>
      </c>
      <c r="L76" s="69">
        <v>9.0381100000000014</v>
      </c>
      <c r="M76" s="69">
        <v>8.4240200000000005</v>
      </c>
      <c r="N76" s="71">
        <v>8.8595199999999998</v>
      </c>
      <c r="O76" s="69">
        <v>8.4982500000000005</v>
      </c>
      <c r="P76" s="69">
        <v>8.3630899999999997</v>
      </c>
      <c r="Q76" s="71">
        <v>8.5200899999999997</v>
      </c>
      <c r="R76" s="69">
        <v>8.7045499999999993</v>
      </c>
      <c r="S76" s="69">
        <v>8.2643599999999999</v>
      </c>
      <c r="T76" s="71">
        <v>8.0588100000000011</v>
      </c>
      <c r="U76" s="69">
        <v>8.1627500000000008</v>
      </c>
    </row>
    <row r="77" spans="1:21" ht="22.95" customHeight="1" x14ac:dyDescent="0.25">
      <c r="A77" s="64"/>
      <c r="B77" s="74" t="s">
        <v>172</v>
      </c>
      <c r="C77" s="69">
        <v>3.875</v>
      </c>
      <c r="D77" s="69">
        <v>3.6440000000000001</v>
      </c>
      <c r="E77" s="69" t="s">
        <v>154</v>
      </c>
      <c r="F77" s="69" t="s">
        <v>154</v>
      </c>
      <c r="G77" s="69" t="s">
        <v>154</v>
      </c>
      <c r="H77" s="69" t="s">
        <v>154</v>
      </c>
      <c r="I77" s="69" t="s">
        <v>154</v>
      </c>
      <c r="J77" s="69">
        <v>2.73</v>
      </c>
      <c r="K77" s="69" t="s">
        <v>154</v>
      </c>
      <c r="L77" s="69">
        <v>2.8140000000000001</v>
      </c>
      <c r="M77" s="69" t="s">
        <v>154</v>
      </c>
      <c r="N77" s="69" t="s">
        <v>154</v>
      </c>
      <c r="O77" s="69" t="s">
        <v>154</v>
      </c>
      <c r="P77" s="69" t="s">
        <v>154</v>
      </c>
      <c r="Q77" s="69" t="s">
        <v>154</v>
      </c>
      <c r="R77" s="69" t="s">
        <v>154</v>
      </c>
      <c r="S77" s="69" t="s">
        <v>154</v>
      </c>
      <c r="T77" s="69" t="s">
        <v>154</v>
      </c>
      <c r="U77" s="69" t="s">
        <v>154</v>
      </c>
    </row>
    <row r="78" spans="1:21" ht="22.95" customHeight="1" x14ac:dyDescent="0.25">
      <c r="A78" s="64"/>
      <c r="B78" s="76" t="s">
        <v>173</v>
      </c>
      <c r="C78" s="72" t="s">
        <v>154</v>
      </c>
      <c r="D78" s="72">
        <v>34.854810000000001</v>
      </c>
      <c r="E78" s="72" t="s">
        <v>154</v>
      </c>
      <c r="F78" s="72" t="s">
        <v>154</v>
      </c>
      <c r="G78" s="72" t="s">
        <v>154</v>
      </c>
      <c r="H78" s="72" t="s">
        <v>154</v>
      </c>
      <c r="I78" s="72">
        <v>37.890999999999998</v>
      </c>
      <c r="J78" s="72">
        <v>35.950420000000001</v>
      </c>
      <c r="K78" s="72">
        <v>34.964700000000001</v>
      </c>
      <c r="L78" s="72">
        <v>34.779809999999998</v>
      </c>
      <c r="M78" s="72">
        <v>34.582660000000004</v>
      </c>
      <c r="N78" s="72" t="s">
        <v>154</v>
      </c>
      <c r="O78" s="72" t="s">
        <v>154</v>
      </c>
      <c r="P78" s="72" t="s">
        <v>154</v>
      </c>
      <c r="Q78" s="72" t="s">
        <v>154</v>
      </c>
      <c r="R78" s="72" t="s">
        <v>154</v>
      </c>
      <c r="S78" s="72" t="s">
        <v>154</v>
      </c>
      <c r="T78" s="72" t="s">
        <v>154</v>
      </c>
      <c r="U78" s="72" t="s">
        <v>154</v>
      </c>
    </row>
    <row r="79" spans="1:21" ht="12.6" customHeight="1" x14ac:dyDescent="0.25">
      <c r="A79" s="64"/>
      <c r="B79" s="76" t="s">
        <v>7</v>
      </c>
      <c r="C79" s="72">
        <v>12.56709</v>
      </c>
      <c r="D79" s="72">
        <v>11.97617</v>
      </c>
      <c r="E79" s="72">
        <v>11.61167</v>
      </c>
      <c r="F79" s="72">
        <v>11.06625</v>
      </c>
      <c r="G79" s="72">
        <v>10.958260000000001</v>
      </c>
      <c r="H79" s="72">
        <v>11.20566</v>
      </c>
      <c r="I79" s="72">
        <v>10.76627</v>
      </c>
      <c r="J79" s="72">
        <v>10.49404</v>
      </c>
      <c r="K79" s="72">
        <v>10.40104</v>
      </c>
      <c r="L79" s="72">
        <v>10.322620000000001</v>
      </c>
      <c r="M79" s="72">
        <v>9.8732399999999991</v>
      </c>
      <c r="N79" s="72">
        <v>10.00296</v>
      </c>
      <c r="O79" s="72">
        <v>9.889149999999999</v>
      </c>
      <c r="P79" s="72">
        <v>9.6965699999999995</v>
      </c>
      <c r="Q79" s="72">
        <v>9.924809999999999</v>
      </c>
      <c r="R79" s="72">
        <v>9.9807099999999984</v>
      </c>
      <c r="S79" s="72">
        <v>9.6356399999999987</v>
      </c>
      <c r="T79" s="72">
        <v>9.64968</v>
      </c>
      <c r="U79" s="72">
        <v>9.7092800000000015</v>
      </c>
    </row>
    <row r="80" spans="1:21" ht="12.6" customHeight="1" x14ac:dyDescent="0.25">
      <c r="A80" s="64"/>
      <c r="B80" s="76" t="s">
        <v>99</v>
      </c>
      <c r="C80" s="73" t="s">
        <v>154</v>
      </c>
      <c r="D80" s="73">
        <v>0.20637</v>
      </c>
      <c r="E80" s="73" t="s">
        <v>154</v>
      </c>
      <c r="F80" s="73" t="s">
        <v>154</v>
      </c>
      <c r="G80" s="73" t="s">
        <v>154</v>
      </c>
      <c r="H80" s="73" t="s">
        <v>154</v>
      </c>
      <c r="I80" s="73" t="s">
        <v>154</v>
      </c>
      <c r="J80" s="73">
        <v>0.66095999999999999</v>
      </c>
      <c r="K80" s="73" t="s">
        <v>154</v>
      </c>
      <c r="L80" s="73" t="s">
        <v>154</v>
      </c>
      <c r="M80" s="73" t="s">
        <v>154</v>
      </c>
      <c r="N80" s="73" t="s">
        <v>154</v>
      </c>
      <c r="O80" s="73" t="s">
        <v>154</v>
      </c>
      <c r="P80" s="73" t="s">
        <v>154</v>
      </c>
      <c r="Q80" s="73" t="s">
        <v>154</v>
      </c>
      <c r="R80" s="73" t="s">
        <v>154</v>
      </c>
      <c r="S80" s="73" t="s">
        <v>154</v>
      </c>
      <c r="T80" s="73" t="s">
        <v>154</v>
      </c>
      <c r="U80" s="73" t="s">
        <v>154</v>
      </c>
    </row>
    <row r="81" spans="1:21" ht="12.6" customHeight="1" x14ac:dyDescent="0.25">
      <c r="A81" s="64"/>
      <c r="B81" s="76" t="s">
        <v>50</v>
      </c>
      <c r="C81" s="73" t="s">
        <v>154</v>
      </c>
      <c r="D81" s="73">
        <v>1.473E-2</v>
      </c>
      <c r="E81" s="73" t="s">
        <v>154</v>
      </c>
      <c r="F81" s="73" t="s">
        <v>154</v>
      </c>
      <c r="G81" s="73" t="s">
        <v>154</v>
      </c>
      <c r="H81" s="73" t="s">
        <v>154</v>
      </c>
      <c r="I81" s="73" t="s">
        <v>154</v>
      </c>
      <c r="J81" s="73">
        <v>4.7759999999999997E-2</v>
      </c>
      <c r="K81" s="73">
        <v>4.4649999999999995E-2</v>
      </c>
      <c r="L81" s="73">
        <v>4.2599999999999999E-2</v>
      </c>
      <c r="M81" s="73">
        <v>4.446E-2</v>
      </c>
      <c r="N81" s="73">
        <v>3.4950000000000002E-2</v>
      </c>
      <c r="O81" s="73">
        <v>4.1399999999999999E-2</v>
      </c>
      <c r="P81" s="73" t="s">
        <v>154</v>
      </c>
      <c r="Q81" s="73" t="s">
        <v>154</v>
      </c>
      <c r="R81" s="73" t="s">
        <v>154</v>
      </c>
      <c r="S81" s="73" t="s">
        <v>154</v>
      </c>
      <c r="T81" s="73" t="s">
        <v>154</v>
      </c>
      <c r="U81" s="73" t="s">
        <v>154</v>
      </c>
    </row>
    <row r="82" spans="1:21" ht="12.6" customHeight="1" x14ac:dyDescent="0.25">
      <c r="A82" s="64"/>
      <c r="B82" s="76" t="s">
        <v>8</v>
      </c>
      <c r="C82" s="73">
        <v>2.2770199999999998</v>
      </c>
      <c r="D82" s="73">
        <v>2.4891000000000001</v>
      </c>
      <c r="E82" s="73" t="s">
        <v>154</v>
      </c>
      <c r="F82" s="73" t="s">
        <v>154</v>
      </c>
      <c r="G82" s="73" t="s">
        <v>154</v>
      </c>
      <c r="H82" s="73">
        <v>5.21211</v>
      </c>
      <c r="I82" s="73" t="s">
        <v>154</v>
      </c>
      <c r="J82" s="73">
        <v>5.7021300000000004</v>
      </c>
      <c r="K82" s="73" t="s">
        <v>154</v>
      </c>
      <c r="L82" s="73" t="s">
        <v>154</v>
      </c>
      <c r="M82" s="73" t="s">
        <v>154</v>
      </c>
      <c r="N82" s="73" t="s">
        <v>154</v>
      </c>
      <c r="O82" s="73" t="s">
        <v>154</v>
      </c>
      <c r="P82" s="73" t="s">
        <v>154</v>
      </c>
      <c r="Q82" s="73" t="s">
        <v>154</v>
      </c>
      <c r="R82" s="73" t="s">
        <v>154</v>
      </c>
      <c r="S82" s="73" t="s">
        <v>154</v>
      </c>
      <c r="T82" s="73" t="s">
        <v>154</v>
      </c>
      <c r="U82" s="73" t="s">
        <v>154</v>
      </c>
    </row>
    <row r="83" spans="1:21" ht="12.6" customHeight="1" x14ac:dyDescent="0.25">
      <c r="A83" s="64"/>
      <c r="B83" s="74" t="s">
        <v>100</v>
      </c>
      <c r="C83" s="69">
        <v>159.44878</v>
      </c>
      <c r="D83" s="69">
        <v>184.7612</v>
      </c>
      <c r="E83" s="69" t="s">
        <v>154</v>
      </c>
      <c r="F83" s="69" t="s">
        <v>154</v>
      </c>
      <c r="G83" s="69" t="s">
        <v>154</v>
      </c>
      <c r="H83" s="69" t="s">
        <v>154</v>
      </c>
      <c r="I83" s="69" t="s">
        <v>154</v>
      </c>
      <c r="J83" s="69">
        <v>150.58235000000002</v>
      </c>
      <c r="K83" s="69" t="s">
        <v>154</v>
      </c>
      <c r="L83" s="69" t="s">
        <v>154</v>
      </c>
      <c r="M83" s="69" t="s">
        <v>154</v>
      </c>
      <c r="N83" s="69" t="s">
        <v>154</v>
      </c>
      <c r="O83" s="69" t="s">
        <v>154</v>
      </c>
      <c r="P83" s="69">
        <v>210.11279000000002</v>
      </c>
      <c r="Q83" s="69" t="s">
        <v>154</v>
      </c>
      <c r="R83" s="69" t="s">
        <v>154</v>
      </c>
      <c r="S83" s="69" t="s">
        <v>154</v>
      </c>
      <c r="T83" s="69" t="s">
        <v>154</v>
      </c>
      <c r="U83" s="69" t="s">
        <v>154</v>
      </c>
    </row>
    <row r="84" spans="1:21" ht="12.6" customHeight="1" x14ac:dyDescent="0.25">
      <c r="A84" s="64"/>
      <c r="B84" s="74" t="s">
        <v>137</v>
      </c>
      <c r="C84" s="69">
        <v>18.0123</v>
      </c>
      <c r="D84" s="69" t="s">
        <v>154</v>
      </c>
      <c r="E84" s="69" t="s">
        <v>154</v>
      </c>
      <c r="F84" s="69" t="s">
        <v>154</v>
      </c>
      <c r="G84" s="69" t="s">
        <v>154</v>
      </c>
      <c r="H84" s="69" t="s">
        <v>154</v>
      </c>
      <c r="I84" s="69" t="s">
        <v>154</v>
      </c>
      <c r="J84" s="69">
        <v>31.798999999999999</v>
      </c>
      <c r="K84" s="69" t="s">
        <v>154</v>
      </c>
      <c r="L84" s="69" t="s">
        <v>154</v>
      </c>
      <c r="M84" s="69" t="s">
        <v>154</v>
      </c>
      <c r="N84" s="69" t="s">
        <v>154</v>
      </c>
      <c r="O84" s="69" t="s">
        <v>154</v>
      </c>
      <c r="P84" s="69" t="s">
        <v>154</v>
      </c>
      <c r="Q84" s="69" t="s">
        <v>154</v>
      </c>
      <c r="R84" s="69" t="s">
        <v>154</v>
      </c>
      <c r="S84" s="69" t="s">
        <v>154</v>
      </c>
      <c r="T84" s="69" t="s">
        <v>154</v>
      </c>
      <c r="U84" s="69" t="s">
        <v>154</v>
      </c>
    </row>
    <row r="85" spans="1:21" ht="12.6" customHeight="1" x14ac:dyDescent="0.25">
      <c r="A85" s="64"/>
      <c r="B85" s="75" t="s">
        <v>101</v>
      </c>
      <c r="C85" s="69" t="s">
        <v>154</v>
      </c>
      <c r="D85" s="69">
        <v>5.7842200000000004</v>
      </c>
      <c r="E85" s="69" t="s">
        <v>154</v>
      </c>
      <c r="F85" s="69" t="s">
        <v>154</v>
      </c>
      <c r="G85" s="69" t="s">
        <v>154</v>
      </c>
      <c r="H85" s="69" t="s">
        <v>154</v>
      </c>
      <c r="I85" s="69" t="s">
        <v>154</v>
      </c>
      <c r="J85" s="69" t="s">
        <v>154</v>
      </c>
      <c r="K85" s="69" t="s">
        <v>154</v>
      </c>
      <c r="L85" s="69" t="s">
        <v>154</v>
      </c>
      <c r="M85" s="69" t="s">
        <v>154</v>
      </c>
      <c r="N85" s="69" t="s">
        <v>154</v>
      </c>
      <c r="O85" s="69">
        <v>3.1133800000000003</v>
      </c>
      <c r="P85" s="69" t="s">
        <v>154</v>
      </c>
      <c r="Q85" s="69" t="s">
        <v>154</v>
      </c>
      <c r="R85" s="69" t="s">
        <v>154</v>
      </c>
      <c r="S85" s="69" t="s">
        <v>154</v>
      </c>
      <c r="T85" s="69" t="s">
        <v>154</v>
      </c>
      <c r="U85" s="69" t="s">
        <v>154</v>
      </c>
    </row>
    <row r="86" spans="1:21" ht="12.6" customHeight="1" x14ac:dyDescent="0.25">
      <c r="A86" s="64"/>
      <c r="B86" s="74" t="s">
        <v>174</v>
      </c>
      <c r="C86" s="69" t="s">
        <v>154</v>
      </c>
      <c r="D86" s="69" t="s">
        <v>154</v>
      </c>
      <c r="E86" s="71" t="s">
        <v>154</v>
      </c>
      <c r="F86" s="69" t="s">
        <v>154</v>
      </c>
      <c r="G86" s="69" t="s">
        <v>154</v>
      </c>
      <c r="H86" s="71" t="s">
        <v>154</v>
      </c>
      <c r="I86" s="69" t="s">
        <v>154</v>
      </c>
      <c r="J86" s="69" t="s">
        <v>154</v>
      </c>
      <c r="K86" s="71" t="s">
        <v>154</v>
      </c>
      <c r="L86" s="69" t="s">
        <v>154</v>
      </c>
      <c r="M86" s="69" t="s">
        <v>154</v>
      </c>
      <c r="N86" s="71" t="s">
        <v>154</v>
      </c>
      <c r="O86" s="69" t="s">
        <v>154</v>
      </c>
      <c r="P86" s="69" t="s">
        <v>154</v>
      </c>
      <c r="Q86" s="71" t="s">
        <v>154</v>
      </c>
      <c r="R86" s="69" t="s">
        <v>154</v>
      </c>
      <c r="S86" s="69" t="s">
        <v>154</v>
      </c>
      <c r="T86" s="71" t="s">
        <v>154</v>
      </c>
      <c r="U86" s="69" t="s">
        <v>154</v>
      </c>
    </row>
    <row r="87" spans="1:21" ht="12.6" customHeight="1" x14ac:dyDescent="0.25">
      <c r="A87" s="64"/>
      <c r="B87" s="74" t="s">
        <v>102</v>
      </c>
      <c r="C87" s="69" t="s">
        <v>154</v>
      </c>
      <c r="D87" s="69">
        <v>1.3806500000000002</v>
      </c>
      <c r="E87" s="69" t="s">
        <v>154</v>
      </c>
      <c r="F87" s="69" t="s">
        <v>154</v>
      </c>
      <c r="G87" s="69" t="s">
        <v>154</v>
      </c>
      <c r="H87" s="69" t="s">
        <v>154</v>
      </c>
      <c r="I87" s="69" t="s">
        <v>154</v>
      </c>
      <c r="J87" s="69">
        <v>3.1030000000000002</v>
      </c>
      <c r="K87" s="69" t="s">
        <v>154</v>
      </c>
      <c r="L87" s="69" t="s">
        <v>154</v>
      </c>
      <c r="M87" s="69" t="s">
        <v>154</v>
      </c>
      <c r="N87" s="69" t="s">
        <v>154</v>
      </c>
      <c r="O87" s="69" t="s">
        <v>154</v>
      </c>
      <c r="P87" s="69" t="s">
        <v>154</v>
      </c>
      <c r="Q87" s="69" t="s">
        <v>154</v>
      </c>
      <c r="R87" s="69" t="s">
        <v>154</v>
      </c>
      <c r="S87" s="69" t="s">
        <v>154</v>
      </c>
      <c r="T87" s="69" t="s">
        <v>154</v>
      </c>
      <c r="U87" s="69" t="s">
        <v>154</v>
      </c>
    </row>
    <row r="88" spans="1:21" ht="12.6" customHeight="1" x14ac:dyDescent="0.25">
      <c r="A88" s="64"/>
      <c r="B88" s="76" t="s">
        <v>51</v>
      </c>
      <c r="C88" s="72">
        <v>3.1770300000000002</v>
      </c>
      <c r="D88" s="72">
        <v>1.7138699999999998</v>
      </c>
      <c r="E88" s="72">
        <v>1.4953800000000002</v>
      </c>
      <c r="F88" s="72">
        <v>1.3871800000000001</v>
      </c>
      <c r="G88" s="72">
        <v>1.3845499999999999</v>
      </c>
      <c r="H88" s="72">
        <v>1.4343699999999999</v>
      </c>
      <c r="I88" s="72">
        <v>1.20251</v>
      </c>
      <c r="J88" s="72">
        <v>1.21505</v>
      </c>
      <c r="K88" s="72">
        <v>1.1998199999999999</v>
      </c>
      <c r="L88" s="72">
        <v>1.1230199999999999</v>
      </c>
      <c r="M88" s="72">
        <v>1.1737200000000001</v>
      </c>
      <c r="N88" s="72">
        <v>1.2059900000000001</v>
      </c>
      <c r="O88" s="72">
        <v>1.17943</v>
      </c>
      <c r="P88" s="72">
        <v>1.1741199999999998</v>
      </c>
      <c r="Q88" s="72">
        <v>1.21638</v>
      </c>
      <c r="R88" s="72">
        <v>1.3362100000000001</v>
      </c>
      <c r="S88" s="72">
        <v>1.2362200000000001</v>
      </c>
      <c r="T88" s="72">
        <v>1.2618499999999999</v>
      </c>
      <c r="U88" s="72">
        <v>1.2738499999999999</v>
      </c>
    </row>
    <row r="89" spans="1:21" ht="12.6" customHeight="1" x14ac:dyDescent="0.25">
      <c r="A89" s="64"/>
      <c r="B89" s="76" t="s">
        <v>9</v>
      </c>
      <c r="C89" s="72">
        <v>35.371000000000002</v>
      </c>
      <c r="D89" s="72">
        <v>38.449100000000001</v>
      </c>
      <c r="E89" s="72">
        <v>38.497999999999998</v>
      </c>
      <c r="F89" s="72" t="s">
        <v>154</v>
      </c>
      <c r="G89" s="72" t="s">
        <v>154</v>
      </c>
      <c r="H89" s="72" t="s">
        <v>154</v>
      </c>
      <c r="I89" s="72" t="s">
        <v>154</v>
      </c>
      <c r="J89" s="72" t="s">
        <v>154</v>
      </c>
      <c r="K89" s="72" t="s">
        <v>154</v>
      </c>
      <c r="L89" s="72" t="s">
        <v>154</v>
      </c>
      <c r="M89" s="72" t="s">
        <v>154</v>
      </c>
      <c r="N89" s="72" t="s">
        <v>154</v>
      </c>
      <c r="O89" s="72" t="s">
        <v>154</v>
      </c>
      <c r="P89" s="72" t="s">
        <v>154</v>
      </c>
      <c r="Q89" s="72" t="s">
        <v>154</v>
      </c>
      <c r="R89" s="72" t="s">
        <v>154</v>
      </c>
      <c r="S89" s="72" t="s">
        <v>154</v>
      </c>
      <c r="T89" s="72" t="s">
        <v>154</v>
      </c>
      <c r="U89" s="72" t="s">
        <v>154</v>
      </c>
    </row>
    <row r="90" spans="1:21" ht="12.6" customHeight="1" x14ac:dyDescent="0.25">
      <c r="A90" s="64"/>
      <c r="B90" s="76" t="s">
        <v>103</v>
      </c>
      <c r="C90" s="73" t="s">
        <v>154</v>
      </c>
      <c r="D90" s="73">
        <v>0.49410000000000004</v>
      </c>
      <c r="E90" s="73" t="s">
        <v>154</v>
      </c>
      <c r="F90" s="73" t="s">
        <v>154</v>
      </c>
      <c r="G90" s="73" t="s">
        <v>154</v>
      </c>
      <c r="H90" s="73" t="s">
        <v>154</v>
      </c>
      <c r="I90" s="73" t="s">
        <v>154</v>
      </c>
      <c r="J90" s="73" t="s">
        <v>154</v>
      </c>
      <c r="K90" s="73" t="s">
        <v>154</v>
      </c>
      <c r="L90" s="73" t="s">
        <v>154</v>
      </c>
      <c r="M90" s="73" t="s">
        <v>154</v>
      </c>
      <c r="N90" s="73">
        <v>0.96262000000000003</v>
      </c>
      <c r="O90" s="73" t="s">
        <v>154</v>
      </c>
      <c r="P90" s="73" t="s">
        <v>154</v>
      </c>
      <c r="Q90" s="73" t="s">
        <v>154</v>
      </c>
      <c r="R90" s="73" t="s">
        <v>154</v>
      </c>
      <c r="S90" s="73" t="s">
        <v>154</v>
      </c>
      <c r="T90" s="73" t="s">
        <v>154</v>
      </c>
      <c r="U90" s="73" t="s">
        <v>154</v>
      </c>
    </row>
    <row r="91" spans="1:21" ht="12.6" customHeight="1" x14ac:dyDescent="0.25">
      <c r="A91" s="64"/>
      <c r="B91" s="76" t="s">
        <v>10</v>
      </c>
      <c r="C91" s="73">
        <v>6.5497800000000002</v>
      </c>
      <c r="D91" s="73">
        <v>5.8768000000000002</v>
      </c>
      <c r="E91" s="73">
        <v>5.9642900000000001</v>
      </c>
      <c r="F91" s="73">
        <v>5.87324</v>
      </c>
      <c r="G91" s="73">
        <v>5.8780600000000005</v>
      </c>
      <c r="H91" s="73">
        <v>5.7652999999999999</v>
      </c>
      <c r="I91" s="73">
        <v>5.68161</v>
      </c>
      <c r="J91" s="73">
        <v>5.7764799999999994</v>
      </c>
      <c r="K91" s="73">
        <v>5.7182299999999993</v>
      </c>
      <c r="L91" s="73">
        <v>5.7770100000000006</v>
      </c>
      <c r="M91" s="73">
        <v>5.7900799999999997</v>
      </c>
      <c r="N91" s="73">
        <v>5.7364899999999999</v>
      </c>
      <c r="O91" s="73">
        <v>5.7457700000000003</v>
      </c>
      <c r="P91" s="73">
        <v>5.7473599999999996</v>
      </c>
      <c r="Q91" s="73">
        <v>5.7573999999999996</v>
      </c>
      <c r="R91" s="73">
        <v>5.8470200000000006</v>
      </c>
      <c r="S91" s="73">
        <v>5.7051000000000007</v>
      </c>
      <c r="T91" s="73">
        <v>5.9028700000000001</v>
      </c>
      <c r="U91" s="73">
        <v>5.7964700000000002</v>
      </c>
    </row>
    <row r="92" spans="1:21" ht="12.6" customHeight="1" x14ac:dyDescent="0.25">
      <c r="A92" s="64"/>
      <c r="B92" s="76" t="s">
        <v>11</v>
      </c>
      <c r="C92" s="73">
        <v>101.18745</v>
      </c>
      <c r="D92" s="73">
        <v>95.569310000000002</v>
      </c>
      <c r="E92" s="73">
        <v>96.593940000000003</v>
      </c>
      <c r="F92" s="73">
        <v>97.510059999999996</v>
      </c>
      <c r="G92" s="73">
        <v>98.777760000000001</v>
      </c>
      <c r="H92" s="73">
        <v>98.640559999999994</v>
      </c>
      <c r="I92" s="73">
        <v>98.161779999999993</v>
      </c>
      <c r="J92" s="73">
        <v>100.95155</v>
      </c>
      <c r="K92" s="73">
        <v>98.453890000000001</v>
      </c>
      <c r="L92" s="73">
        <v>98.445570000000004</v>
      </c>
      <c r="M92" s="73">
        <v>94.863020000000006</v>
      </c>
      <c r="N92" s="73">
        <v>95.263449999999992</v>
      </c>
      <c r="O92" s="73">
        <v>94.510249999999999</v>
      </c>
      <c r="P92" s="73">
        <v>93.056359999999998</v>
      </c>
      <c r="Q92" s="73">
        <v>93.667140000000003</v>
      </c>
      <c r="R92" s="73">
        <v>96.392499999999998</v>
      </c>
      <c r="S92" s="73">
        <v>92.960970000000003</v>
      </c>
      <c r="T92" s="73">
        <v>92.131820000000005</v>
      </c>
      <c r="U92" s="73">
        <v>93.330839999999995</v>
      </c>
    </row>
    <row r="93" spans="1:21" ht="12.6" customHeight="1" x14ac:dyDescent="0.25">
      <c r="A93" s="64"/>
      <c r="B93" s="74" t="s">
        <v>175</v>
      </c>
      <c r="C93" s="69" t="s">
        <v>154</v>
      </c>
      <c r="D93" s="69" t="s">
        <v>154</v>
      </c>
      <c r="E93" s="69" t="s">
        <v>154</v>
      </c>
      <c r="F93" s="69" t="s">
        <v>154</v>
      </c>
      <c r="G93" s="69" t="s">
        <v>154</v>
      </c>
      <c r="H93" s="69" t="s">
        <v>154</v>
      </c>
      <c r="I93" s="69" t="s">
        <v>154</v>
      </c>
      <c r="J93" s="69">
        <v>0.36001</v>
      </c>
      <c r="K93" s="69" t="s">
        <v>154</v>
      </c>
      <c r="L93" s="69" t="s">
        <v>154</v>
      </c>
      <c r="M93" s="69" t="s">
        <v>154</v>
      </c>
      <c r="N93" s="69" t="s">
        <v>154</v>
      </c>
      <c r="O93" s="69" t="s">
        <v>154</v>
      </c>
      <c r="P93" s="69" t="s">
        <v>154</v>
      </c>
      <c r="Q93" s="69" t="s">
        <v>154</v>
      </c>
      <c r="R93" s="69" t="s">
        <v>154</v>
      </c>
      <c r="S93" s="69" t="s">
        <v>154</v>
      </c>
      <c r="T93" s="69" t="s">
        <v>154</v>
      </c>
      <c r="U93" s="69" t="s">
        <v>154</v>
      </c>
    </row>
    <row r="94" spans="1:21" ht="12.6" customHeight="1" x14ac:dyDescent="0.25">
      <c r="A94" s="64"/>
      <c r="B94" s="74" t="s">
        <v>104</v>
      </c>
      <c r="C94" s="69" t="s">
        <v>154</v>
      </c>
      <c r="D94" s="69" t="s">
        <v>154</v>
      </c>
      <c r="E94" s="69" t="s">
        <v>154</v>
      </c>
      <c r="F94" s="69" t="s">
        <v>154</v>
      </c>
      <c r="G94" s="69" t="s">
        <v>154</v>
      </c>
      <c r="H94" s="69" t="s">
        <v>154</v>
      </c>
      <c r="I94" s="69" t="s">
        <v>154</v>
      </c>
      <c r="J94" s="69">
        <v>1.5687200000000001</v>
      </c>
      <c r="K94" s="69" t="s">
        <v>154</v>
      </c>
      <c r="L94" s="69" t="s">
        <v>154</v>
      </c>
      <c r="M94" s="69" t="s">
        <v>154</v>
      </c>
      <c r="N94" s="69" t="s">
        <v>154</v>
      </c>
      <c r="O94" s="69" t="s">
        <v>154</v>
      </c>
      <c r="P94" s="69" t="s">
        <v>154</v>
      </c>
      <c r="Q94" s="69" t="s">
        <v>154</v>
      </c>
      <c r="R94" s="69" t="s">
        <v>154</v>
      </c>
      <c r="S94" s="69" t="s">
        <v>154</v>
      </c>
      <c r="T94" s="69" t="s">
        <v>154</v>
      </c>
      <c r="U94" s="69" t="s">
        <v>154</v>
      </c>
    </row>
    <row r="95" spans="1:21" ht="12.6" customHeight="1" x14ac:dyDescent="0.25">
      <c r="A95" s="64"/>
      <c r="B95" s="75" t="s">
        <v>12</v>
      </c>
      <c r="C95" s="69">
        <v>3.7335599999999998</v>
      </c>
      <c r="D95" s="69">
        <v>2.1555599999999999</v>
      </c>
      <c r="E95" s="69">
        <v>2.1534499999999999</v>
      </c>
      <c r="F95" s="69">
        <v>2.29386</v>
      </c>
      <c r="G95" s="69">
        <v>2.6571400000000001</v>
      </c>
      <c r="H95" s="69" t="s">
        <v>154</v>
      </c>
      <c r="I95" s="69" t="s">
        <v>154</v>
      </c>
      <c r="J95" s="69">
        <v>2.80288</v>
      </c>
      <c r="K95" s="69">
        <v>3.0391999999999997</v>
      </c>
      <c r="L95" s="69">
        <v>3.1880000000000002</v>
      </c>
      <c r="M95" s="69">
        <v>3.2509999999999999</v>
      </c>
      <c r="N95" s="69">
        <v>3.1015000000000001</v>
      </c>
      <c r="O95" s="69">
        <v>3.4418000000000002</v>
      </c>
      <c r="P95" s="69">
        <v>3.3119000000000001</v>
      </c>
      <c r="Q95" s="69" t="s">
        <v>154</v>
      </c>
      <c r="R95" s="69" t="s">
        <v>154</v>
      </c>
      <c r="S95" s="69" t="s">
        <v>154</v>
      </c>
      <c r="T95" s="69" t="s">
        <v>154</v>
      </c>
      <c r="U95" s="69" t="s">
        <v>154</v>
      </c>
    </row>
    <row r="96" spans="1:21" ht="12.6" customHeight="1" x14ac:dyDescent="0.25">
      <c r="A96" s="64"/>
      <c r="B96" s="74" t="s">
        <v>13</v>
      </c>
      <c r="C96" s="69">
        <v>87.821210000000008</v>
      </c>
      <c r="D96" s="69">
        <v>73.627750000000006</v>
      </c>
      <c r="E96" s="71">
        <v>75.763589999999994</v>
      </c>
      <c r="F96" s="69">
        <v>75.978020000000001</v>
      </c>
      <c r="G96" s="69">
        <v>75.105949999999993</v>
      </c>
      <c r="H96" s="71">
        <v>75.112499999999997</v>
      </c>
      <c r="I96" s="69">
        <v>76.05001</v>
      </c>
      <c r="J96" s="69">
        <v>75.903030000000001</v>
      </c>
      <c r="K96" s="71">
        <v>75.190240000000003</v>
      </c>
      <c r="L96" s="69">
        <v>72.665480000000002</v>
      </c>
      <c r="M96" s="69">
        <v>71.176130000000001</v>
      </c>
      <c r="N96" s="71">
        <v>72.331210000000013</v>
      </c>
      <c r="O96" s="69">
        <v>71.351710000000011</v>
      </c>
      <c r="P96" s="69">
        <v>69.836399999999998</v>
      </c>
      <c r="Q96" s="71">
        <v>68.697580000000002</v>
      </c>
      <c r="R96" s="69">
        <v>71.577559999999991</v>
      </c>
      <c r="S96" s="69">
        <v>69.588429999999988</v>
      </c>
      <c r="T96" s="71">
        <v>68.367710000000002</v>
      </c>
      <c r="U96" s="69">
        <v>70.362809999999996</v>
      </c>
    </row>
    <row r="97" spans="1:21" ht="12.6" customHeight="1" x14ac:dyDescent="0.25">
      <c r="A97" s="64"/>
      <c r="B97" s="74" t="s">
        <v>138</v>
      </c>
      <c r="C97" s="69">
        <v>4.49376</v>
      </c>
      <c r="D97" s="69">
        <v>4.4043400000000004</v>
      </c>
      <c r="E97" s="69">
        <v>4.4148300000000003</v>
      </c>
      <c r="F97" s="69">
        <v>4.7560600000000006</v>
      </c>
      <c r="G97" s="69">
        <v>5.0484799999999996</v>
      </c>
      <c r="H97" s="69">
        <v>5.1896700000000004</v>
      </c>
      <c r="I97" s="69">
        <v>5.2718400000000001</v>
      </c>
      <c r="J97" s="69">
        <v>5.3908199999999997</v>
      </c>
      <c r="K97" s="69">
        <v>5.6261899999999994</v>
      </c>
      <c r="L97" s="69">
        <v>5.7312099999999999</v>
      </c>
      <c r="M97" s="69">
        <v>5.7919399999999994</v>
      </c>
      <c r="N97" s="69">
        <v>5.8993500000000001</v>
      </c>
      <c r="O97" s="69">
        <v>5.98292</v>
      </c>
      <c r="P97" s="69">
        <v>6.4836299999999998</v>
      </c>
      <c r="Q97" s="69" t="s">
        <v>154</v>
      </c>
      <c r="R97" s="69" t="s">
        <v>154</v>
      </c>
      <c r="S97" s="69" t="s">
        <v>154</v>
      </c>
      <c r="T97" s="69" t="s">
        <v>154</v>
      </c>
      <c r="U97" s="69" t="s">
        <v>154</v>
      </c>
    </row>
    <row r="98" spans="1:21" ht="12.6" customHeight="1" x14ac:dyDescent="0.25">
      <c r="A98" s="64"/>
      <c r="B98" s="76" t="s">
        <v>14</v>
      </c>
      <c r="C98" s="72">
        <v>11.4076</v>
      </c>
      <c r="D98" s="72">
        <v>10.0402</v>
      </c>
      <c r="E98" s="72">
        <v>10.369590000000001</v>
      </c>
      <c r="F98" s="72">
        <v>10.50201</v>
      </c>
      <c r="G98" s="72">
        <v>10.36938</v>
      </c>
      <c r="H98" s="72">
        <v>10.401759999999999</v>
      </c>
      <c r="I98" s="72">
        <v>10.251620000000001</v>
      </c>
      <c r="J98" s="72">
        <v>10.019450000000001</v>
      </c>
      <c r="K98" s="72">
        <v>9.9281600000000001</v>
      </c>
      <c r="L98" s="72">
        <v>9.9157900000000012</v>
      </c>
      <c r="M98" s="72">
        <v>9.846540000000001</v>
      </c>
      <c r="N98" s="72">
        <v>9.9357099999999985</v>
      </c>
      <c r="O98" s="72">
        <v>9.6560600000000001</v>
      </c>
      <c r="P98" s="72">
        <v>9.4857399999999998</v>
      </c>
      <c r="Q98" s="72">
        <v>9.7049099999999999</v>
      </c>
      <c r="R98" s="72">
        <v>9.35046</v>
      </c>
      <c r="S98" s="72">
        <v>9.0697500000000009</v>
      </c>
      <c r="T98" s="72">
        <v>9.4333999999999989</v>
      </c>
      <c r="U98" s="72">
        <v>9.1371200000000012</v>
      </c>
    </row>
    <row r="99" spans="1:21" ht="12.6" customHeight="1" x14ac:dyDescent="0.25">
      <c r="A99" s="64"/>
      <c r="B99" s="76" t="s">
        <v>139</v>
      </c>
      <c r="C99" s="72" t="s">
        <v>154</v>
      </c>
      <c r="D99" s="72">
        <v>4.2999999999999999E-4</v>
      </c>
      <c r="E99" s="72" t="s">
        <v>154</v>
      </c>
      <c r="F99" s="72" t="s">
        <v>154</v>
      </c>
      <c r="G99" s="72" t="s">
        <v>154</v>
      </c>
      <c r="H99" s="72" t="s">
        <v>154</v>
      </c>
      <c r="I99" s="72" t="s">
        <v>154</v>
      </c>
      <c r="J99" s="72" t="s">
        <v>154</v>
      </c>
      <c r="K99" s="72" t="s">
        <v>154</v>
      </c>
      <c r="L99" s="72" t="s">
        <v>154</v>
      </c>
      <c r="M99" s="72" t="s">
        <v>154</v>
      </c>
      <c r="N99" s="72" t="s">
        <v>154</v>
      </c>
      <c r="O99" s="72" t="s">
        <v>154</v>
      </c>
      <c r="P99" s="72" t="s">
        <v>154</v>
      </c>
      <c r="Q99" s="72" t="s">
        <v>154</v>
      </c>
      <c r="R99" s="72" t="s">
        <v>154</v>
      </c>
      <c r="S99" s="72" t="s">
        <v>154</v>
      </c>
      <c r="T99" s="72" t="s">
        <v>154</v>
      </c>
      <c r="U99" s="72" t="s">
        <v>154</v>
      </c>
    </row>
    <row r="100" spans="1:21" ht="12.6" customHeight="1" x14ac:dyDescent="0.25">
      <c r="A100" s="64"/>
      <c r="B100" s="76" t="s">
        <v>15</v>
      </c>
      <c r="C100" s="73">
        <v>8.8315200000000011</v>
      </c>
      <c r="D100" s="73" t="s">
        <v>154</v>
      </c>
      <c r="E100" s="73" t="s">
        <v>154</v>
      </c>
      <c r="F100" s="73" t="s">
        <v>154</v>
      </c>
      <c r="G100" s="73" t="s">
        <v>154</v>
      </c>
      <c r="H100" s="73" t="s">
        <v>154</v>
      </c>
      <c r="I100" s="73" t="s">
        <v>154</v>
      </c>
      <c r="J100" s="73" t="s">
        <v>154</v>
      </c>
      <c r="K100" s="73" t="s">
        <v>154</v>
      </c>
      <c r="L100" s="73" t="s">
        <v>154</v>
      </c>
      <c r="M100" s="73" t="s">
        <v>154</v>
      </c>
      <c r="N100" s="73" t="s">
        <v>154</v>
      </c>
      <c r="O100" s="73" t="s">
        <v>154</v>
      </c>
      <c r="P100" s="73" t="s">
        <v>154</v>
      </c>
      <c r="Q100" s="73" t="s">
        <v>154</v>
      </c>
      <c r="R100" s="73" t="s">
        <v>154</v>
      </c>
      <c r="S100" s="73" t="s">
        <v>154</v>
      </c>
      <c r="T100" s="73" t="s">
        <v>154</v>
      </c>
      <c r="U100" s="73" t="s">
        <v>154</v>
      </c>
    </row>
    <row r="101" spans="1:21" ht="12.6" customHeight="1" x14ac:dyDescent="0.25">
      <c r="A101" s="64"/>
      <c r="B101" s="76" t="s">
        <v>52</v>
      </c>
      <c r="C101" s="73" t="s">
        <v>154</v>
      </c>
      <c r="D101" s="73">
        <v>2.5296500000000002</v>
      </c>
      <c r="E101" s="73" t="s">
        <v>154</v>
      </c>
      <c r="F101" s="73" t="s">
        <v>154</v>
      </c>
      <c r="G101" s="73" t="s">
        <v>154</v>
      </c>
      <c r="H101" s="73" t="s">
        <v>154</v>
      </c>
      <c r="I101" s="73" t="s">
        <v>154</v>
      </c>
      <c r="J101" s="73" t="s">
        <v>154</v>
      </c>
      <c r="K101" s="73" t="s">
        <v>154</v>
      </c>
      <c r="L101" s="73" t="s">
        <v>154</v>
      </c>
      <c r="M101" s="73" t="s">
        <v>154</v>
      </c>
      <c r="N101" s="73" t="s">
        <v>154</v>
      </c>
      <c r="O101" s="73" t="s">
        <v>154</v>
      </c>
      <c r="P101" s="73" t="s">
        <v>154</v>
      </c>
      <c r="Q101" s="73" t="s">
        <v>154</v>
      </c>
      <c r="R101" s="73" t="s">
        <v>154</v>
      </c>
      <c r="S101" s="73" t="s">
        <v>154</v>
      </c>
      <c r="T101" s="73" t="s">
        <v>154</v>
      </c>
      <c r="U101" s="73" t="s">
        <v>154</v>
      </c>
    </row>
    <row r="102" spans="1:21" ht="12.6" customHeight="1" x14ac:dyDescent="0.25">
      <c r="A102" s="64"/>
      <c r="B102" s="76" t="s">
        <v>105</v>
      </c>
      <c r="C102" s="73" t="s">
        <v>154</v>
      </c>
      <c r="D102" s="73">
        <v>1.4694800000000001</v>
      </c>
      <c r="E102" s="73" t="s">
        <v>154</v>
      </c>
      <c r="F102" s="73" t="s">
        <v>154</v>
      </c>
      <c r="G102" s="73" t="s">
        <v>154</v>
      </c>
      <c r="H102" s="73" t="s">
        <v>154</v>
      </c>
      <c r="I102" s="73" t="s">
        <v>154</v>
      </c>
      <c r="J102" s="73" t="s">
        <v>154</v>
      </c>
      <c r="K102" s="73" t="s">
        <v>154</v>
      </c>
      <c r="L102" s="73" t="s">
        <v>154</v>
      </c>
      <c r="M102" s="73" t="s">
        <v>154</v>
      </c>
      <c r="N102" s="73" t="s">
        <v>154</v>
      </c>
      <c r="O102" s="73" t="s">
        <v>154</v>
      </c>
      <c r="P102" s="73" t="s">
        <v>154</v>
      </c>
      <c r="Q102" s="73" t="s">
        <v>154</v>
      </c>
      <c r="R102" s="73" t="s">
        <v>154</v>
      </c>
      <c r="S102" s="73" t="s">
        <v>154</v>
      </c>
      <c r="T102" s="73" t="s">
        <v>154</v>
      </c>
      <c r="U102" s="73" t="s">
        <v>154</v>
      </c>
    </row>
    <row r="103" spans="1:21" ht="12.6" customHeight="1" x14ac:dyDescent="0.25">
      <c r="A103" s="64"/>
      <c r="B103" s="74" t="s">
        <v>106</v>
      </c>
      <c r="C103" s="69">
        <v>1.20031</v>
      </c>
      <c r="D103" s="69">
        <v>1.2410600000000001</v>
      </c>
      <c r="E103" s="69">
        <v>1.2545599999999999</v>
      </c>
      <c r="F103" s="69">
        <v>1.3003099999999999</v>
      </c>
      <c r="G103" s="69">
        <v>1.3435599999999999</v>
      </c>
      <c r="H103" s="69">
        <v>1.2910599999999999</v>
      </c>
      <c r="I103" s="69">
        <v>1.4015599999999999</v>
      </c>
      <c r="J103" s="69">
        <v>1.25281</v>
      </c>
      <c r="K103" s="69">
        <v>1.31281</v>
      </c>
      <c r="L103" s="69">
        <v>1.0703099999999999</v>
      </c>
      <c r="M103" s="69">
        <v>1.37531</v>
      </c>
      <c r="N103" s="69">
        <v>1.3303099999999999</v>
      </c>
      <c r="O103" s="69" t="s">
        <v>154</v>
      </c>
      <c r="P103" s="69" t="s">
        <v>154</v>
      </c>
      <c r="Q103" s="69" t="s">
        <v>154</v>
      </c>
      <c r="R103" s="69" t="s">
        <v>154</v>
      </c>
      <c r="S103" s="69" t="s">
        <v>154</v>
      </c>
      <c r="T103" s="69" t="s">
        <v>154</v>
      </c>
      <c r="U103" s="69" t="s">
        <v>154</v>
      </c>
    </row>
    <row r="104" spans="1:21" ht="12.6" customHeight="1" x14ac:dyDescent="0.25">
      <c r="A104" s="64"/>
      <c r="B104" s="74" t="s">
        <v>53</v>
      </c>
      <c r="C104" s="69" t="s">
        <v>154</v>
      </c>
      <c r="D104" s="69">
        <v>3.4298200000000003</v>
      </c>
      <c r="E104" s="69">
        <v>3.95825</v>
      </c>
      <c r="F104" s="69">
        <v>4.5155500000000002</v>
      </c>
      <c r="G104" s="69">
        <v>4.60717</v>
      </c>
      <c r="H104" s="69">
        <v>4.6740399999999998</v>
      </c>
      <c r="I104" s="69">
        <v>4.70397</v>
      </c>
      <c r="J104" s="69">
        <v>4.7713599999999996</v>
      </c>
      <c r="K104" s="69" t="s">
        <v>154</v>
      </c>
      <c r="L104" s="69" t="s">
        <v>154</v>
      </c>
      <c r="M104" s="69" t="s">
        <v>154</v>
      </c>
      <c r="N104" s="69" t="s">
        <v>154</v>
      </c>
      <c r="O104" s="69" t="s">
        <v>154</v>
      </c>
      <c r="P104" s="69" t="s">
        <v>154</v>
      </c>
      <c r="Q104" s="69" t="s">
        <v>154</v>
      </c>
      <c r="R104" s="69" t="s">
        <v>154</v>
      </c>
      <c r="S104" s="69" t="s">
        <v>154</v>
      </c>
      <c r="T104" s="69" t="s">
        <v>154</v>
      </c>
      <c r="U104" s="69" t="s">
        <v>154</v>
      </c>
    </row>
    <row r="105" spans="1:21" ht="12.6" customHeight="1" x14ac:dyDescent="0.25">
      <c r="A105" s="64"/>
      <c r="B105" s="75" t="s">
        <v>54</v>
      </c>
      <c r="C105" s="69" t="s">
        <v>154</v>
      </c>
      <c r="D105" s="69" t="s">
        <v>154</v>
      </c>
      <c r="E105" s="69">
        <v>3.3811100000000001</v>
      </c>
      <c r="F105" s="69" t="s">
        <v>154</v>
      </c>
      <c r="G105" s="69" t="s">
        <v>154</v>
      </c>
      <c r="H105" s="69" t="s">
        <v>154</v>
      </c>
      <c r="I105" s="69" t="s">
        <v>154</v>
      </c>
      <c r="J105" s="69">
        <v>4.4303800000000004</v>
      </c>
      <c r="K105" s="69" t="s">
        <v>154</v>
      </c>
      <c r="L105" s="69" t="s">
        <v>154</v>
      </c>
      <c r="M105" s="69" t="s">
        <v>154</v>
      </c>
      <c r="N105" s="69" t="s">
        <v>154</v>
      </c>
      <c r="O105" s="69" t="s">
        <v>154</v>
      </c>
      <c r="P105" s="69" t="s">
        <v>154</v>
      </c>
      <c r="Q105" s="69" t="s">
        <v>154</v>
      </c>
      <c r="R105" s="69" t="s">
        <v>154</v>
      </c>
      <c r="S105" s="69" t="s">
        <v>154</v>
      </c>
      <c r="T105" s="69" t="s">
        <v>154</v>
      </c>
      <c r="U105" s="69" t="s">
        <v>154</v>
      </c>
    </row>
    <row r="106" spans="1:21" ht="12.6" customHeight="1" x14ac:dyDescent="0.25">
      <c r="A106" s="64"/>
      <c r="B106" s="74" t="s">
        <v>55</v>
      </c>
      <c r="C106" s="69">
        <v>15.15943</v>
      </c>
      <c r="D106" s="69">
        <v>9.4572099999999999</v>
      </c>
      <c r="E106" s="71">
        <v>9.1055899999999994</v>
      </c>
      <c r="F106" s="69">
        <v>9.2952399999999997</v>
      </c>
      <c r="G106" s="69">
        <v>9.0879999999999992</v>
      </c>
      <c r="H106" s="71">
        <v>9.5688600000000008</v>
      </c>
      <c r="I106" s="69">
        <v>9.8356499999999993</v>
      </c>
      <c r="J106" s="69">
        <v>9.4522900000000014</v>
      </c>
      <c r="K106" s="71">
        <v>9.6467000000000009</v>
      </c>
      <c r="L106" s="69">
        <v>9.7997399999999999</v>
      </c>
      <c r="M106" s="69">
        <v>9.5312000000000001</v>
      </c>
      <c r="N106" s="71">
        <v>9.6807199999999991</v>
      </c>
      <c r="O106" s="69">
        <v>9.1322900000000011</v>
      </c>
      <c r="P106" s="69">
        <v>9.1673999999999989</v>
      </c>
      <c r="Q106" s="71">
        <v>9.2061200000000003</v>
      </c>
      <c r="R106" s="69">
        <v>9.068719999999999</v>
      </c>
      <c r="S106" s="69">
        <v>8.538590000000001</v>
      </c>
      <c r="T106" s="71">
        <v>8.4979599999999991</v>
      </c>
      <c r="U106" s="69">
        <v>8.7297999999999991</v>
      </c>
    </row>
    <row r="107" spans="1:21" ht="12.6" customHeight="1" x14ac:dyDescent="0.25">
      <c r="A107" s="64"/>
      <c r="B107" s="74" t="s">
        <v>16</v>
      </c>
      <c r="C107" s="69">
        <v>0.73653999999999997</v>
      </c>
      <c r="D107" s="69">
        <v>0.69552000000000003</v>
      </c>
      <c r="E107" s="69">
        <v>0.66697000000000006</v>
      </c>
      <c r="F107" s="69">
        <v>0.68416999999999994</v>
      </c>
      <c r="G107" s="69">
        <v>0.67767999999999995</v>
      </c>
      <c r="H107" s="69">
        <v>0.68979000000000001</v>
      </c>
      <c r="I107" s="69">
        <v>0.69875999999999994</v>
      </c>
      <c r="J107" s="69">
        <v>0.68</v>
      </c>
      <c r="K107" s="69">
        <v>0.67826999999999993</v>
      </c>
      <c r="L107" s="69">
        <v>0.65624000000000005</v>
      </c>
      <c r="M107" s="69">
        <v>0.64351999999999998</v>
      </c>
      <c r="N107" s="69">
        <v>0.63178999999999996</v>
      </c>
      <c r="O107" s="69">
        <v>0.63503999999999994</v>
      </c>
      <c r="P107" s="69">
        <v>0.66607000000000005</v>
      </c>
      <c r="Q107" s="69">
        <v>0.68752999999999997</v>
      </c>
      <c r="R107" s="69">
        <v>0.70450000000000002</v>
      </c>
      <c r="S107" s="69">
        <v>0.67983000000000005</v>
      </c>
      <c r="T107" s="69">
        <v>0.67100000000000004</v>
      </c>
      <c r="U107" s="69">
        <v>0.66849999999999998</v>
      </c>
    </row>
    <row r="108" spans="1:21" ht="12.6" customHeight="1" x14ac:dyDescent="0.25">
      <c r="A108" s="64"/>
      <c r="B108" s="76" t="s">
        <v>140</v>
      </c>
      <c r="C108" s="72" t="s">
        <v>154</v>
      </c>
      <c r="D108" s="72">
        <v>344.48500000000001</v>
      </c>
      <c r="E108" s="72" t="s">
        <v>154</v>
      </c>
      <c r="F108" s="72" t="s">
        <v>154</v>
      </c>
      <c r="G108" s="72" t="s">
        <v>154</v>
      </c>
      <c r="H108" s="72" t="s">
        <v>154</v>
      </c>
      <c r="I108" s="72" t="s">
        <v>154</v>
      </c>
      <c r="J108" s="72">
        <v>355.60165000000001</v>
      </c>
      <c r="K108" s="72" t="s">
        <v>154</v>
      </c>
      <c r="L108" s="72" t="s">
        <v>154</v>
      </c>
      <c r="M108" s="72" t="s">
        <v>154</v>
      </c>
      <c r="N108" s="72" t="s">
        <v>154</v>
      </c>
      <c r="O108" s="72" t="s">
        <v>154</v>
      </c>
      <c r="P108" s="72" t="s">
        <v>154</v>
      </c>
      <c r="Q108" s="72" t="s">
        <v>154</v>
      </c>
      <c r="R108" s="72" t="s">
        <v>154</v>
      </c>
      <c r="S108" s="72" t="s">
        <v>154</v>
      </c>
      <c r="T108" s="72" t="s">
        <v>154</v>
      </c>
      <c r="U108" s="72" t="s">
        <v>154</v>
      </c>
    </row>
    <row r="109" spans="1:21" ht="12.6" customHeight="1" x14ac:dyDescent="0.25">
      <c r="A109" s="64"/>
      <c r="B109" s="76" t="s">
        <v>107</v>
      </c>
      <c r="C109" s="72">
        <v>75.101119999999995</v>
      </c>
      <c r="D109" s="72">
        <v>84.50724000000001</v>
      </c>
      <c r="E109" s="72" t="s">
        <v>154</v>
      </c>
      <c r="F109" s="72" t="s">
        <v>154</v>
      </c>
      <c r="G109" s="72" t="s">
        <v>154</v>
      </c>
      <c r="H109" s="72" t="s">
        <v>154</v>
      </c>
      <c r="I109" s="72" t="s">
        <v>154</v>
      </c>
      <c r="J109" s="72">
        <v>73.399979999999999</v>
      </c>
      <c r="K109" s="72" t="s">
        <v>154</v>
      </c>
      <c r="L109" s="72" t="s">
        <v>154</v>
      </c>
      <c r="M109" s="72" t="s">
        <v>154</v>
      </c>
      <c r="N109" s="72" t="s">
        <v>154</v>
      </c>
      <c r="O109" s="72" t="s">
        <v>154</v>
      </c>
      <c r="P109" s="72" t="s">
        <v>154</v>
      </c>
      <c r="Q109" s="72" t="s">
        <v>154</v>
      </c>
      <c r="R109" s="72" t="s">
        <v>154</v>
      </c>
      <c r="S109" s="72" t="s">
        <v>154</v>
      </c>
      <c r="T109" s="72" t="s">
        <v>154</v>
      </c>
      <c r="U109" s="72" t="s">
        <v>154</v>
      </c>
    </row>
    <row r="110" spans="1:21" ht="12.6" customHeight="1" x14ac:dyDescent="0.25">
      <c r="A110" s="64"/>
      <c r="B110" s="76" t="s">
        <v>56</v>
      </c>
      <c r="C110" s="73" t="s">
        <v>154</v>
      </c>
      <c r="D110" s="73">
        <v>30.303900000000002</v>
      </c>
      <c r="E110" s="73" t="s">
        <v>154</v>
      </c>
      <c r="F110" s="73" t="s">
        <v>154</v>
      </c>
      <c r="G110" s="73" t="s">
        <v>154</v>
      </c>
      <c r="H110" s="73" t="s">
        <v>154</v>
      </c>
      <c r="I110" s="73" t="s">
        <v>154</v>
      </c>
      <c r="J110" s="73">
        <v>42.993110000000001</v>
      </c>
      <c r="K110" s="73" t="s">
        <v>154</v>
      </c>
      <c r="L110" s="73" t="s">
        <v>154</v>
      </c>
      <c r="M110" s="73" t="s">
        <v>154</v>
      </c>
      <c r="N110" s="73" t="s">
        <v>154</v>
      </c>
      <c r="O110" s="73" t="s">
        <v>154</v>
      </c>
      <c r="P110" s="73" t="s">
        <v>154</v>
      </c>
      <c r="Q110" s="73" t="s">
        <v>154</v>
      </c>
      <c r="R110" s="73" t="s">
        <v>154</v>
      </c>
      <c r="S110" s="73" t="s">
        <v>154</v>
      </c>
      <c r="T110" s="73" t="s">
        <v>154</v>
      </c>
      <c r="U110" s="73" t="s">
        <v>154</v>
      </c>
    </row>
    <row r="111" spans="1:21" ht="12.6" customHeight="1" x14ac:dyDescent="0.25">
      <c r="A111" s="64"/>
      <c r="B111" s="76" t="s">
        <v>176</v>
      </c>
      <c r="C111" s="73" t="s">
        <v>154</v>
      </c>
      <c r="D111" s="73" t="s">
        <v>154</v>
      </c>
      <c r="E111" s="73" t="s">
        <v>154</v>
      </c>
      <c r="F111" s="73" t="s">
        <v>154</v>
      </c>
      <c r="G111" s="73" t="s">
        <v>154</v>
      </c>
      <c r="H111" s="73" t="s">
        <v>154</v>
      </c>
      <c r="I111" s="73" t="s">
        <v>154</v>
      </c>
      <c r="J111" s="73" t="s">
        <v>154</v>
      </c>
      <c r="K111" s="73" t="s">
        <v>154</v>
      </c>
      <c r="L111" s="73" t="s">
        <v>154</v>
      </c>
      <c r="M111" s="73" t="s">
        <v>154</v>
      </c>
      <c r="N111" s="73" t="s">
        <v>154</v>
      </c>
      <c r="O111" s="73" t="s">
        <v>154</v>
      </c>
      <c r="P111" s="73" t="s">
        <v>154</v>
      </c>
      <c r="Q111" s="73" t="s">
        <v>154</v>
      </c>
      <c r="R111" s="73" t="s">
        <v>154</v>
      </c>
      <c r="S111" s="73" t="s">
        <v>154</v>
      </c>
      <c r="T111" s="73" t="s">
        <v>154</v>
      </c>
      <c r="U111" s="73" t="s">
        <v>154</v>
      </c>
    </row>
    <row r="112" spans="1:21" ht="12.6" customHeight="1" x14ac:dyDescent="0.25">
      <c r="A112" s="64"/>
      <c r="B112" s="76" t="s">
        <v>17</v>
      </c>
      <c r="C112" s="73">
        <v>19.634060000000002</v>
      </c>
      <c r="D112" s="73">
        <v>20.097349999999999</v>
      </c>
      <c r="E112" s="73">
        <v>20.31439</v>
      </c>
      <c r="F112" s="73">
        <v>20.740080000000003</v>
      </c>
      <c r="G112" s="73">
        <v>20.858259999999998</v>
      </c>
      <c r="H112" s="73">
        <v>21.513180000000002</v>
      </c>
      <c r="I112" s="73">
        <v>21.018439999999998</v>
      </c>
      <c r="J112" s="73">
        <v>19.970380000000002</v>
      </c>
      <c r="K112" s="73">
        <v>19.594759999999997</v>
      </c>
      <c r="L112" s="73">
        <v>19.378810000000001</v>
      </c>
      <c r="M112" s="73">
        <v>19.511029999999998</v>
      </c>
      <c r="N112" s="73">
        <v>19.315009999999997</v>
      </c>
      <c r="O112" s="73">
        <v>18.857310000000002</v>
      </c>
      <c r="P112" s="73">
        <v>18.72186</v>
      </c>
      <c r="Q112" s="73">
        <v>18.28322</v>
      </c>
      <c r="R112" s="73">
        <v>18.150580000000001</v>
      </c>
      <c r="S112" s="73">
        <v>17.937380000000001</v>
      </c>
      <c r="T112" s="73">
        <v>18.004519999999999</v>
      </c>
      <c r="U112" s="73">
        <v>17.380549999999999</v>
      </c>
    </row>
    <row r="113" spans="1:21" ht="12.6" customHeight="1" x14ac:dyDescent="0.25">
      <c r="A113" s="64"/>
      <c r="B113" s="74" t="s">
        <v>108</v>
      </c>
      <c r="C113" s="69" t="s">
        <v>154</v>
      </c>
      <c r="D113" s="69" t="s">
        <v>154</v>
      </c>
      <c r="E113" s="69" t="s">
        <v>154</v>
      </c>
      <c r="F113" s="69">
        <v>2.6095199999999998</v>
      </c>
      <c r="G113" s="69" t="s">
        <v>154</v>
      </c>
      <c r="H113" s="69" t="s">
        <v>154</v>
      </c>
      <c r="I113" s="69" t="s">
        <v>154</v>
      </c>
      <c r="J113" s="69">
        <v>2.72993</v>
      </c>
      <c r="K113" s="69" t="s">
        <v>154</v>
      </c>
      <c r="L113" s="69" t="s">
        <v>154</v>
      </c>
      <c r="M113" s="69">
        <v>2.21258</v>
      </c>
      <c r="N113" s="69">
        <v>2.2712800000000004</v>
      </c>
      <c r="O113" s="69">
        <v>2.3067600000000001</v>
      </c>
      <c r="P113" s="69">
        <v>2.4251399999999999</v>
      </c>
      <c r="Q113" s="69">
        <v>2.5302099999999998</v>
      </c>
      <c r="R113" s="69">
        <v>2.4595500000000001</v>
      </c>
      <c r="S113" s="69">
        <v>2.35893</v>
      </c>
      <c r="T113" s="69">
        <v>2.3909600000000002</v>
      </c>
      <c r="U113" s="69" t="s">
        <v>154</v>
      </c>
    </row>
    <row r="114" spans="1:21" ht="12.6" customHeight="1" x14ac:dyDescent="0.25">
      <c r="A114" s="64"/>
      <c r="B114" s="74" t="s">
        <v>18</v>
      </c>
      <c r="C114" s="69">
        <v>40.829709999999999</v>
      </c>
      <c r="D114" s="69">
        <v>40.875959999999999</v>
      </c>
      <c r="E114" s="69">
        <v>40.601260000000003</v>
      </c>
      <c r="F114" s="69">
        <v>40.390180000000001</v>
      </c>
      <c r="G114" s="69">
        <v>41.43768</v>
      </c>
      <c r="H114" s="69">
        <v>40.690959999999997</v>
      </c>
      <c r="I114" s="69">
        <v>41.08081</v>
      </c>
      <c r="J114" s="69">
        <v>40.216809999999995</v>
      </c>
      <c r="K114" s="69">
        <v>39.282599999999995</v>
      </c>
      <c r="L114" s="69">
        <v>38.587870000000002</v>
      </c>
      <c r="M114" s="69">
        <v>38.428930000000001</v>
      </c>
      <c r="N114" s="69">
        <v>38.127050000000004</v>
      </c>
      <c r="O114" s="69">
        <v>37.438309999999994</v>
      </c>
      <c r="P114" s="69">
        <v>36.825940000000003</v>
      </c>
      <c r="Q114" s="69">
        <v>37.515309999999999</v>
      </c>
      <c r="R114" s="69">
        <v>36.209009999999999</v>
      </c>
      <c r="S114" s="69">
        <v>35.130240000000001</v>
      </c>
      <c r="T114" s="69">
        <v>34.264540000000004</v>
      </c>
      <c r="U114" s="69">
        <v>34.448779999999999</v>
      </c>
    </row>
    <row r="115" spans="1:21" ht="12.6" customHeight="1" x14ac:dyDescent="0.25">
      <c r="A115" s="64"/>
      <c r="B115" s="75" t="s">
        <v>57</v>
      </c>
      <c r="C115" s="69" t="s">
        <v>154</v>
      </c>
      <c r="D115" s="69">
        <v>107.32217999999999</v>
      </c>
      <c r="E115" s="69" t="s">
        <v>154</v>
      </c>
      <c r="F115" s="69" t="s">
        <v>154</v>
      </c>
      <c r="G115" s="69" t="s">
        <v>154</v>
      </c>
      <c r="H115" s="69" t="s">
        <v>154</v>
      </c>
      <c r="I115" s="69" t="s">
        <v>154</v>
      </c>
      <c r="J115" s="69" t="s">
        <v>154</v>
      </c>
      <c r="K115" s="69" t="s">
        <v>154</v>
      </c>
      <c r="L115" s="69" t="s">
        <v>154</v>
      </c>
      <c r="M115" s="69" t="s">
        <v>154</v>
      </c>
      <c r="N115" s="69" t="s">
        <v>154</v>
      </c>
      <c r="O115" s="69" t="s">
        <v>154</v>
      </c>
      <c r="P115" s="69" t="s">
        <v>154</v>
      </c>
      <c r="Q115" s="69" t="s">
        <v>154</v>
      </c>
      <c r="R115" s="69" t="s">
        <v>154</v>
      </c>
      <c r="S115" s="69" t="s">
        <v>154</v>
      </c>
      <c r="T115" s="69" t="s">
        <v>154</v>
      </c>
      <c r="U115" s="69" t="s">
        <v>154</v>
      </c>
    </row>
    <row r="116" spans="1:21" ht="12.6" customHeight="1" x14ac:dyDescent="0.25">
      <c r="A116" s="64"/>
      <c r="B116" s="74" t="s">
        <v>19</v>
      </c>
      <c r="C116" s="69">
        <v>29.134720000000002</v>
      </c>
      <c r="D116" s="69">
        <v>28.74924</v>
      </c>
      <c r="E116" s="71">
        <v>28.166220000000003</v>
      </c>
      <c r="F116" s="69">
        <v>27.54637</v>
      </c>
      <c r="G116" s="69">
        <v>26.941179999999999</v>
      </c>
      <c r="H116" s="71">
        <v>26.52318</v>
      </c>
      <c r="I116" s="69">
        <v>26.152930000000001</v>
      </c>
      <c r="J116" s="69">
        <v>25.952000000000002</v>
      </c>
      <c r="K116" s="71">
        <v>25.778980000000001</v>
      </c>
      <c r="L116" s="69">
        <v>25.620429999999999</v>
      </c>
      <c r="M116" s="69">
        <v>25.471299999999999</v>
      </c>
      <c r="N116" s="71">
        <v>25.360749999999999</v>
      </c>
      <c r="O116" s="69">
        <v>25.263210000000001</v>
      </c>
      <c r="P116" s="69">
        <v>25.296790000000001</v>
      </c>
      <c r="Q116" s="71">
        <v>25.067160000000001</v>
      </c>
      <c r="R116" s="69">
        <v>24.78668</v>
      </c>
      <c r="S116" s="69">
        <v>24.404589999999999</v>
      </c>
      <c r="T116" s="71">
        <v>24.20974</v>
      </c>
      <c r="U116" s="69">
        <v>24.02599</v>
      </c>
    </row>
    <row r="117" spans="1:21" customFormat="1" ht="12.6" customHeight="1" x14ac:dyDescent="0.25">
      <c r="B117" s="74" t="s">
        <v>109</v>
      </c>
      <c r="C117" s="69" t="s">
        <v>154</v>
      </c>
      <c r="D117" s="69">
        <v>0.55664000000000002</v>
      </c>
      <c r="E117" s="69" t="s">
        <v>154</v>
      </c>
      <c r="F117" s="69" t="s">
        <v>154</v>
      </c>
      <c r="G117" s="69" t="s">
        <v>154</v>
      </c>
      <c r="H117" s="69" t="s">
        <v>154</v>
      </c>
      <c r="I117" s="69" t="s">
        <v>154</v>
      </c>
      <c r="J117" s="69">
        <v>0.18322999999999998</v>
      </c>
      <c r="K117" s="69" t="s">
        <v>154</v>
      </c>
      <c r="L117" s="69" t="s">
        <v>154</v>
      </c>
      <c r="M117" s="69" t="s">
        <v>154</v>
      </c>
      <c r="N117" s="69" t="s">
        <v>154</v>
      </c>
      <c r="O117" s="69" t="s">
        <v>154</v>
      </c>
      <c r="P117" s="69">
        <v>1.24</v>
      </c>
      <c r="Q117" s="69" t="s">
        <v>154</v>
      </c>
      <c r="R117" s="69" t="s">
        <v>154</v>
      </c>
      <c r="S117" s="69" t="s">
        <v>154</v>
      </c>
      <c r="T117" s="69" t="s">
        <v>154</v>
      </c>
      <c r="U117" s="69" t="s">
        <v>154</v>
      </c>
    </row>
    <row r="118" spans="1:21" ht="12.6" customHeight="1" x14ac:dyDescent="0.25">
      <c r="A118" s="64"/>
      <c r="B118" s="76" t="s">
        <v>141</v>
      </c>
      <c r="C118" s="72">
        <v>38.974519999999998</v>
      </c>
      <c r="D118" s="72">
        <v>28.066179999999999</v>
      </c>
      <c r="E118" s="72">
        <v>23.274650000000001</v>
      </c>
      <c r="F118" s="72">
        <v>18.05725</v>
      </c>
      <c r="G118" s="72">
        <v>14.672540000000001</v>
      </c>
      <c r="H118" s="72">
        <v>13.549790000000002</v>
      </c>
      <c r="I118" s="72">
        <v>14.272489999999999</v>
      </c>
      <c r="J118" s="72">
        <v>14.558129999999998</v>
      </c>
      <c r="K118" s="72">
        <v>15.18933</v>
      </c>
      <c r="L118" s="72">
        <v>16.11486</v>
      </c>
      <c r="M118" s="72">
        <v>17.254950000000001</v>
      </c>
      <c r="N118" s="72">
        <v>18.223590000000002</v>
      </c>
      <c r="O118" s="72">
        <v>19.15155</v>
      </c>
      <c r="P118" s="72">
        <v>20.186979999999998</v>
      </c>
      <c r="Q118" s="72">
        <v>21.04973</v>
      </c>
      <c r="R118" s="72">
        <v>21.331139999999998</v>
      </c>
      <c r="S118" s="72">
        <v>22.097490000000001</v>
      </c>
      <c r="T118" s="72">
        <v>22.40455</v>
      </c>
      <c r="U118" s="72">
        <v>21.607779999999998</v>
      </c>
    </row>
    <row r="119" spans="1:21" ht="12.6" customHeight="1" x14ac:dyDescent="0.25">
      <c r="A119" s="64"/>
      <c r="B119" s="76" t="s">
        <v>110</v>
      </c>
      <c r="C119" s="72" t="s">
        <v>154</v>
      </c>
      <c r="D119" s="72">
        <v>12.09966</v>
      </c>
      <c r="E119" s="72" t="s">
        <v>154</v>
      </c>
      <c r="F119" s="72" t="s">
        <v>154</v>
      </c>
      <c r="G119" s="72" t="s">
        <v>154</v>
      </c>
      <c r="H119" s="72" t="s">
        <v>154</v>
      </c>
      <c r="I119" s="72" t="s">
        <v>154</v>
      </c>
      <c r="J119" s="72" t="s">
        <v>154</v>
      </c>
      <c r="K119" s="72" t="s">
        <v>154</v>
      </c>
      <c r="L119" s="72" t="s">
        <v>154</v>
      </c>
      <c r="M119" s="72" t="s">
        <v>154</v>
      </c>
      <c r="N119" s="72" t="s">
        <v>154</v>
      </c>
      <c r="O119" s="72" t="s">
        <v>154</v>
      </c>
      <c r="P119" s="72" t="s">
        <v>154</v>
      </c>
      <c r="Q119" s="72" t="s">
        <v>154</v>
      </c>
      <c r="R119" s="72" t="s">
        <v>154</v>
      </c>
      <c r="S119" s="72" t="s">
        <v>154</v>
      </c>
      <c r="T119" s="72" t="s">
        <v>154</v>
      </c>
      <c r="U119" s="72" t="s">
        <v>154</v>
      </c>
    </row>
    <row r="120" spans="1:21" ht="12.6" customHeight="1" x14ac:dyDescent="0.25">
      <c r="A120" s="64"/>
      <c r="B120" s="76" t="s">
        <v>142</v>
      </c>
      <c r="C120" s="73" t="s">
        <v>154</v>
      </c>
      <c r="D120" s="73">
        <v>4.8999999999999998E-4</v>
      </c>
      <c r="E120" s="73" t="s">
        <v>154</v>
      </c>
      <c r="F120" s="73" t="s">
        <v>154</v>
      </c>
      <c r="G120" s="73" t="s">
        <v>154</v>
      </c>
      <c r="H120" s="73" t="s">
        <v>154</v>
      </c>
      <c r="I120" s="73" t="s">
        <v>154</v>
      </c>
      <c r="J120" s="73" t="s">
        <v>154</v>
      </c>
      <c r="K120" s="73" t="s">
        <v>154</v>
      </c>
      <c r="L120" s="73" t="s">
        <v>154</v>
      </c>
      <c r="M120" s="73" t="s">
        <v>154</v>
      </c>
      <c r="N120" s="73" t="s">
        <v>154</v>
      </c>
      <c r="O120" s="73" t="s">
        <v>154</v>
      </c>
      <c r="P120" s="73" t="s">
        <v>154</v>
      </c>
      <c r="Q120" s="73" t="s">
        <v>154</v>
      </c>
      <c r="R120" s="73" t="s">
        <v>154</v>
      </c>
      <c r="S120" s="73" t="s">
        <v>154</v>
      </c>
      <c r="T120" s="73" t="s">
        <v>154</v>
      </c>
      <c r="U120" s="73" t="s">
        <v>154</v>
      </c>
    </row>
    <row r="121" spans="1:21" ht="12.6" customHeight="1" x14ac:dyDescent="0.25">
      <c r="A121" s="64"/>
      <c r="B121" s="76" t="s">
        <v>177</v>
      </c>
      <c r="C121" s="73" t="s">
        <v>154</v>
      </c>
      <c r="D121" s="73">
        <v>6.6000000000000003E-2</v>
      </c>
      <c r="E121" s="73" t="s">
        <v>154</v>
      </c>
      <c r="F121" s="73" t="s">
        <v>154</v>
      </c>
      <c r="G121" s="73" t="s">
        <v>154</v>
      </c>
      <c r="H121" s="73" t="s">
        <v>154</v>
      </c>
      <c r="I121" s="73" t="s">
        <v>154</v>
      </c>
      <c r="J121" s="73" t="s">
        <v>154</v>
      </c>
      <c r="K121" s="73" t="s">
        <v>154</v>
      </c>
      <c r="L121" s="73" t="s">
        <v>154</v>
      </c>
      <c r="M121" s="73" t="s">
        <v>154</v>
      </c>
      <c r="N121" s="73" t="s">
        <v>154</v>
      </c>
      <c r="O121" s="73" t="s">
        <v>154</v>
      </c>
      <c r="P121" s="73" t="s">
        <v>154</v>
      </c>
      <c r="Q121" s="73" t="s">
        <v>154</v>
      </c>
      <c r="R121" s="73" t="s">
        <v>154</v>
      </c>
      <c r="S121" s="73" t="s">
        <v>154</v>
      </c>
      <c r="T121" s="73" t="s">
        <v>154</v>
      </c>
      <c r="U121" s="73" t="s">
        <v>154</v>
      </c>
    </row>
    <row r="122" spans="1:21" ht="12.6" customHeight="1" x14ac:dyDescent="0.25">
      <c r="A122" s="64"/>
      <c r="B122" s="76" t="s">
        <v>20</v>
      </c>
      <c r="C122" s="73">
        <v>2.6393899999999997</v>
      </c>
      <c r="D122" s="73">
        <v>1.83778</v>
      </c>
      <c r="E122" s="73">
        <v>1.7092700000000001</v>
      </c>
      <c r="F122" s="73">
        <v>1.6235899999999999</v>
      </c>
      <c r="G122" s="73">
        <v>1.67354</v>
      </c>
      <c r="H122" s="73">
        <v>1.7101600000000001</v>
      </c>
      <c r="I122" s="73">
        <v>1.7500199999999999</v>
      </c>
      <c r="J122" s="73">
        <v>1.77166</v>
      </c>
      <c r="K122" s="73">
        <v>1.79996</v>
      </c>
      <c r="L122" s="73">
        <v>1.8302799999999999</v>
      </c>
      <c r="M122" s="73">
        <v>1.8229200000000001</v>
      </c>
      <c r="N122" s="73">
        <v>1.87849</v>
      </c>
      <c r="O122" s="73">
        <v>1.9365599999999998</v>
      </c>
      <c r="P122" s="73" t="s">
        <v>154</v>
      </c>
      <c r="Q122" s="73" t="s">
        <v>154</v>
      </c>
      <c r="R122" s="73" t="s">
        <v>154</v>
      </c>
      <c r="S122" s="73" t="s">
        <v>154</v>
      </c>
      <c r="T122" s="73" t="s">
        <v>154</v>
      </c>
      <c r="U122" s="73" t="s">
        <v>154</v>
      </c>
    </row>
    <row r="123" spans="1:21" ht="22.95" customHeight="1" x14ac:dyDescent="0.25">
      <c r="A123" s="64"/>
      <c r="B123" s="74" t="s">
        <v>178</v>
      </c>
      <c r="C123" s="69">
        <v>5.6966700000000001</v>
      </c>
      <c r="D123" s="69" t="s">
        <v>154</v>
      </c>
      <c r="E123" s="69" t="s">
        <v>154</v>
      </c>
      <c r="F123" s="69" t="s">
        <v>154</v>
      </c>
      <c r="G123" s="69" t="s">
        <v>154</v>
      </c>
      <c r="H123" s="69" t="s">
        <v>154</v>
      </c>
      <c r="I123" s="69" t="s">
        <v>154</v>
      </c>
      <c r="J123" s="69">
        <v>7.67591</v>
      </c>
      <c r="K123" s="69" t="s">
        <v>154</v>
      </c>
      <c r="L123" s="69" t="s">
        <v>154</v>
      </c>
      <c r="M123" s="69" t="s">
        <v>154</v>
      </c>
      <c r="N123" s="69" t="s">
        <v>154</v>
      </c>
      <c r="O123" s="69" t="s">
        <v>154</v>
      </c>
      <c r="P123" s="69" t="s">
        <v>154</v>
      </c>
      <c r="Q123" s="69" t="s">
        <v>154</v>
      </c>
      <c r="R123" s="69" t="s">
        <v>154</v>
      </c>
      <c r="S123" s="69" t="s">
        <v>154</v>
      </c>
      <c r="T123" s="69" t="s">
        <v>154</v>
      </c>
      <c r="U123" s="69" t="s">
        <v>154</v>
      </c>
    </row>
    <row r="124" spans="1:21" ht="12.6" customHeight="1" x14ac:dyDescent="0.25">
      <c r="A124" s="64"/>
      <c r="B124" s="74" t="s">
        <v>21</v>
      </c>
      <c r="C124" s="69">
        <v>5.9325400000000004</v>
      </c>
      <c r="D124" s="69">
        <v>2.5095500000000004</v>
      </c>
      <c r="E124" s="69">
        <v>2.3115199999999998</v>
      </c>
      <c r="F124" s="69">
        <v>2.2427299999999999</v>
      </c>
      <c r="G124" s="69">
        <v>2.2317</v>
      </c>
      <c r="H124" s="69">
        <v>2.11625</v>
      </c>
      <c r="I124" s="69">
        <v>1.9311099999999999</v>
      </c>
      <c r="J124" s="69">
        <v>1.9571099999999999</v>
      </c>
      <c r="K124" s="69">
        <v>2.1014299999999997</v>
      </c>
      <c r="L124" s="69">
        <v>2.0655600000000001</v>
      </c>
      <c r="M124" s="69">
        <v>2.1368800000000001</v>
      </c>
      <c r="N124" s="69">
        <v>2.0835900000000001</v>
      </c>
      <c r="O124" s="69">
        <v>2.1758800000000003</v>
      </c>
      <c r="P124" s="69">
        <v>2.1700599999999999</v>
      </c>
      <c r="Q124" s="69">
        <v>2.2614699999999996</v>
      </c>
      <c r="R124" s="69">
        <v>2.22532</v>
      </c>
      <c r="S124" s="69">
        <v>2.2571099999999999</v>
      </c>
      <c r="T124" s="69">
        <v>2.3273699999999997</v>
      </c>
      <c r="U124" s="69">
        <v>2.3212100000000002</v>
      </c>
    </row>
    <row r="125" spans="1:21" ht="12.6" customHeight="1" x14ac:dyDescent="0.25">
      <c r="A125" s="64"/>
      <c r="B125" s="75" t="s">
        <v>58</v>
      </c>
      <c r="C125" s="69" t="s">
        <v>154</v>
      </c>
      <c r="D125" s="69">
        <v>1.1021500000000002</v>
      </c>
      <c r="E125" s="69" t="s">
        <v>154</v>
      </c>
      <c r="F125" s="69" t="s">
        <v>154</v>
      </c>
      <c r="G125" s="69" t="s">
        <v>154</v>
      </c>
      <c r="H125" s="69" t="s">
        <v>154</v>
      </c>
      <c r="I125" s="69" t="s">
        <v>154</v>
      </c>
      <c r="J125" s="69">
        <v>1.0654999999999999</v>
      </c>
      <c r="K125" s="69" t="s">
        <v>154</v>
      </c>
      <c r="L125" s="69" t="s">
        <v>154</v>
      </c>
      <c r="M125" s="69" t="s">
        <v>154</v>
      </c>
      <c r="N125" s="69" t="s">
        <v>154</v>
      </c>
      <c r="O125" s="69" t="s">
        <v>154</v>
      </c>
      <c r="P125" s="69" t="s">
        <v>154</v>
      </c>
      <c r="Q125" s="69" t="s">
        <v>154</v>
      </c>
      <c r="R125" s="69" t="s">
        <v>154</v>
      </c>
      <c r="S125" s="69" t="s">
        <v>154</v>
      </c>
      <c r="T125" s="69" t="s">
        <v>154</v>
      </c>
      <c r="U125" s="69" t="s">
        <v>154</v>
      </c>
    </row>
    <row r="126" spans="1:21" ht="12.6" customHeight="1" x14ac:dyDescent="0.25">
      <c r="A126" s="64"/>
      <c r="B126" s="74" t="s">
        <v>111</v>
      </c>
      <c r="C126" s="69" t="s">
        <v>154</v>
      </c>
      <c r="D126" s="69">
        <v>0.93850999999999996</v>
      </c>
      <c r="E126" s="71" t="s">
        <v>154</v>
      </c>
      <c r="F126" s="69" t="s">
        <v>154</v>
      </c>
      <c r="G126" s="69" t="s">
        <v>154</v>
      </c>
      <c r="H126" s="71" t="s">
        <v>154</v>
      </c>
      <c r="I126" s="69" t="s">
        <v>154</v>
      </c>
      <c r="J126" s="69">
        <v>2.2338299999999998</v>
      </c>
      <c r="K126" s="71" t="s">
        <v>154</v>
      </c>
      <c r="L126" s="69" t="s">
        <v>154</v>
      </c>
      <c r="M126" s="69" t="s">
        <v>154</v>
      </c>
      <c r="N126" s="71" t="s">
        <v>154</v>
      </c>
      <c r="O126" s="69" t="s">
        <v>154</v>
      </c>
      <c r="P126" s="69" t="s">
        <v>154</v>
      </c>
      <c r="Q126" s="71" t="s">
        <v>154</v>
      </c>
      <c r="R126" s="69" t="s">
        <v>154</v>
      </c>
      <c r="S126" s="69" t="s">
        <v>154</v>
      </c>
      <c r="T126" s="71" t="s">
        <v>154</v>
      </c>
      <c r="U126" s="69" t="s">
        <v>154</v>
      </c>
    </row>
    <row r="127" spans="1:21" ht="12.6" customHeight="1" x14ac:dyDescent="0.25">
      <c r="A127" s="64"/>
      <c r="B127" s="74" t="s">
        <v>179</v>
      </c>
      <c r="C127" s="69" t="s">
        <v>154</v>
      </c>
      <c r="D127" s="69" t="s">
        <v>154</v>
      </c>
      <c r="E127" s="69" t="s">
        <v>154</v>
      </c>
      <c r="F127" s="69" t="s">
        <v>154</v>
      </c>
      <c r="G127" s="69" t="s">
        <v>154</v>
      </c>
      <c r="H127" s="69" t="s">
        <v>154</v>
      </c>
      <c r="I127" s="69" t="s">
        <v>154</v>
      </c>
      <c r="J127" s="69">
        <v>2.5619999999999998</v>
      </c>
      <c r="K127" s="69" t="s">
        <v>154</v>
      </c>
      <c r="L127" s="69" t="s">
        <v>154</v>
      </c>
      <c r="M127" s="69" t="s">
        <v>154</v>
      </c>
      <c r="N127" s="69" t="s">
        <v>154</v>
      </c>
      <c r="O127" s="69" t="s">
        <v>154</v>
      </c>
      <c r="P127" s="69" t="s">
        <v>154</v>
      </c>
      <c r="Q127" s="69" t="s">
        <v>154</v>
      </c>
      <c r="R127" s="69" t="s">
        <v>154</v>
      </c>
      <c r="S127" s="69" t="s">
        <v>154</v>
      </c>
      <c r="T127" s="69" t="s">
        <v>154</v>
      </c>
      <c r="U127" s="69" t="s">
        <v>154</v>
      </c>
    </row>
    <row r="128" spans="1:21" ht="12.6" customHeight="1" x14ac:dyDescent="0.25">
      <c r="A128" s="64"/>
      <c r="B128" s="76" t="s">
        <v>143</v>
      </c>
      <c r="C128" s="72">
        <v>2.3359999999999999E-2</v>
      </c>
      <c r="D128" s="72">
        <v>2.2010000000000002E-2</v>
      </c>
      <c r="E128" s="72">
        <v>2.1920000000000002E-2</v>
      </c>
      <c r="F128" s="72">
        <v>2.215E-2</v>
      </c>
      <c r="G128" s="72">
        <v>2.171E-2</v>
      </c>
      <c r="H128" s="72">
        <v>2.1530000000000001E-2</v>
      </c>
      <c r="I128" s="72">
        <v>2.0809999999999999E-2</v>
      </c>
      <c r="J128" s="72">
        <v>2.0230000000000001E-2</v>
      </c>
      <c r="K128" s="72">
        <v>2.1430000000000001E-2</v>
      </c>
      <c r="L128" s="72">
        <v>2.1579999999999998E-2</v>
      </c>
      <c r="M128" s="72">
        <v>2.1680000000000001E-2</v>
      </c>
      <c r="N128" s="72">
        <v>2.18E-2</v>
      </c>
      <c r="O128" s="72">
        <v>2.2200000000000001E-2</v>
      </c>
      <c r="P128" s="72">
        <v>2.3030000000000002E-2</v>
      </c>
      <c r="Q128" s="72">
        <v>2.3379999999999998E-2</v>
      </c>
      <c r="R128" s="72">
        <v>2.3300000000000001E-2</v>
      </c>
      <c r="S128" s="72">
        <v>2.3129999999999998E-2</v>
      </c>
      <c r="T128" s="72">
        <v>2.2679999999999999E-2</v>
      </c>
      <c r="U128" s="72">
        <v>2.3120000000000002E-2</v>
      </c>
    </row>
    <row r="129" spans="1:21" ht="12.6" customHeight="1" x14ac:dyDescent="0.25">
      <c r="A129" s="64"/>
      <c r="B129" s="76" t="s">
        <v>22</v>
      </c>
      <c r="C129" s="72">
        <v>10.28983</v>
      </c>
      <c r="D129" s="72">
        <v>4.86815</v>
      </c>
      <c r="E129" s="72">
        <v>4.6834100000000003</v>
      </c>
      <c r="F129" s="72">
        <v>5.0497899999999998</v>
      </c>
      <c r="G129" s="72">
        <v>5.2258599999999999</v>
      </c>
      <c r="H129" s="72">
        <v>4.8537100000000004</v>
      </c>
      <c r="I129" s="72">
        <v>4.7104200000000001</v>
      </c>
      <c r="J129" s="72">
        <v>4.4622000000000002</v>
      </c>
      <c r="K129" s="72">
        <v>4.6049199999999999</v>
      </c>
      <c r="L129" s="72">
        <v>4.8695300000000001</v>
      </c>
      <c r="M129" s="72">
        <v>4.9950100000000006</v>
      </c>
      <c r="N129" s="72">
        <v>5.0019300000000007</v>
      </c>
      <c r="O129" s="72">
        <v>5.0707399999999998</v>
      </c>
      <c r="P129" s="72">
        <v>5.0952999999999999</v>
      </c>
      <c r="Q129" s="72">
        <v>5.4492700000000003</v>
      </c>
      <c r="R129" s="72">
        <v>5.0937299999999999</v>
      </c>
      <c r="S129" s="72">
        <v>5.0425900000000006</v>
      </c>
      <c r="T129" s="72">
        <v>5.0142499999999997</v>
      </c>
      <c r="U129" s="72">
        <v>4.9868500000000004</v>
      </c>
    </row>
    <row r="130" spans="1:21" ht="12.6" customHeight="1" x14ac:dyDescent="0.25">
      <c r="A130" s="64"/>
      <c r="B130" s="76" t="s">
        <v>59</v>
      </c>
      <c r="C130" s="73">
        <v>0.74465999999999999</v>
      </c>
      <c r="D130" s="73">
        <v>0.72092000000000001</v>
      </c>
      <c r="E130" s="73">
        <v>0.73470000000000002</v>
      </c>
      <c r="F130" s="73">
        <v>0.74421000000000004</v>
      </c>
      <c r="G130" s="73">
        <v>0.73287000000000002</v>
      </c>
      <c r="H130" s="73">
        <v>0.72744000000000009</v>
      </c>
      <c r="I130" s="73">
        <v>0.73805999999999994</v>
      </c>
      <c r="J130" s="73">
        <v>0.72523000000000004</v>
      </c>
      <c r="K130" s="73">
        <v>0.69994000000000001</v>
      </c>
      <c r="L130" s="73">
        <v>0.69416</v>
      </c>
      <c r="M130" s="73">
        <v>0.65098999999999996</v>
      </c>
      <c r="N130" s="73">
        <v>0.68245</v>
      </c>
      <c r="O130" s="73">
        <v>0.66240999999999994</v>
      </c>
      <c r="P130" s="73">
        <v>0.65386999999999995</v>
      </c>
      <c r="Q130" s="73">
        <v>0.66178999999999999</v>
      </c>
      <c r="R130" s="73">
        <v>0.67385000000000006</v>
      </c>
      <c r="S130" s="73">
        <v>0.67777999999999994</v>
      </c>
      <c r="T130" s="73">
        <v>0.69</v>
      </c>
      <c r="U130" s="73">
        <v>0.68415999999999999</v>
      </c>
    </row>
    <row r="131" spans="1:21" ht="12.6" customHeight="1" x14ac:dyDescent="0.25">
      <c r="A131" s="64"/>
      <c r="B131" s="76" t="s">
        <v>60</v>
      </c>
      <c r="C131" s="73" t="s">
        <v>154</v>
      </c>
      <c r="D131" s="73">
        <v>19.794740000000001</v>
      </c>
      <c r="E131" s="73" t="s">
        <v>154</v>
      </c>
      <c r="F131" s="73" t="s">
        <v>154</v>
      </c>
      <c r="G131" s="73" t="s">
        <v>154</v>
      </c>
      <c r="H131" s="73" t="s">
        <v>154</v>
      </c>
      <c r="I131" s="73" t="s">
        <v>154</v>
      </c>
      <c r="J131" s="73">
        <v>26.550099999999997</v>
      </c>
      <c r="K131" s="73" t="s">
        <v>154</v>
      </c>
      <c r="L131" s="73" t="s">
        <v>154</v>
      </c>
      <c r="M131" s="73" t="s">
        <v>154</v>
      </c>
      <c r="N131" s="73" t="s">
        <v>154</v>
      </c>
      <c r="O131" s="73" t="s">
        <v>154</v>
      </c>
      <c r="P131" s="73" t="s">
        <v>154</v>
      </c>
      <c r="Q131" s="73" t="s">
        <v>154</v>
      </c>
      <c r="R131" s="73" t="s">
        <v>154</v>
      </c>
      <c r="S131" s="73" t="s">
        <v>154</v>
      </c>
      <c r="T131" s="73" t="s">
        <v>154</v>
      </c>
      <c r="U131" s="73" t="s">
        <v>154</v>
      </c>
    </row>
    <row r="132" spans="1:21" ht="12.6" customHeight="1" x14ac:dyDescent="0.25">
      <c r="A132" s="64"/>
      <c r="B132" s="76" t="s">
        <v>112</v>
      </c>
      <c r="C132" s="73">
        <v>1.1761400000000002</v>
      </c>
      <c r="D132" s="73">
        <v>3.2040000000000002</v>
      </c>
      <c r="E132" s="73" t="s">
        <v>154</v>
      </c>
      <c r="F132" s="73" t="s">
        <v>154</v>
      </c>
      <c r="G132" s="73" t="s">
        <v>154</v>
      </c>
      <c r="H132" s="73" t="s">
        <v>154</v>
      </c>
      <c r="I132" s="73" t="s">
        <v>154</v>
      </c>
      <c r="J132" s="73" t="s">
        <v>154</v>
      </c>
      <c r="K132" s="73" t="s">
        <v>154</v>
      </c>
      <c r="L132" s="73" t="s">
        <v>154</v>
      </c>
      <c r="M132" s="73" t="s">
        <v>154</v>
      </c>
      <c r="N132" s="73" t="s">
        <v>154</v>
      </c>
      <c r="O132" s="73" t="s">
        <v>154</v>
      </c>
      <c r="P132" s="73" t="s">
        <v>154</v>
      </c>
      <c r="Q132" s="73" t="s">
        <v>154</v>
      </c>
      <c r="R132" s="73" t="s">
        <v>154</v>
      </c>
      <c r="S132" s="73" t="s">
        <v>154</v>
      </c>
      <c r="T132" s="73" t="s">
        <v>154</v>
      </c>
      <c r="U132" s="73" t="s">
        <v>154</v>
      </c>
    </row>
    <row r="133" spans="1:21" ht="12.6" customHeight="1" x14ac:dyDescent="0.25">
      <c r="A133" s="64"/>
      <c r="B133" s="74" t="s">
        <v>144</v>
      </c>
      <c r="C133" s="69" t="s">
        <v>154</v>
      </c>
      <c r="D133" s="69">
        <v>6.9320399999999998</v>
      </c>
      <c r="E133" s="69" t="s">
        <v>154</v>
      </c>
      <c r="F133" s="69" t="s">
        <v>154</v>
      </c>
      <c r="G133" s="69" t="s">
        <v>154</v>
      </c>
      <c r="H133" s="69" t="s">
        <v>154</v>
      </c>
      <c r="I133" s="69" t="s">
        <v>154</v>
      </c>
      <c r="J133" s="69">
        <v>5.9045299999999994</v>
      </c>
      <c r="K133" s="69" t="s">
        <v>154</v>
      </c>
      <c r="L133" s="69" t="s">
        <v>154</v>
      </c>
      <c r="M133" s="69" t="s">
        <v>154</v>
      </c>
      <c r="N133" s="69" t="s">
        <v>154</v>
      </c>
      <c r="O133" s="69" t="s">
        <v>154</v>
      </c>
      <c r="P133" s="69" t="s">
        <v>154</v>
      </c>
      <c r="Q133" s="69" t="s">
        <v>154</v>
      </c>
      <c r="R133" s="69" t="s">
        <v>154</v>
      </c>
      <c r="S133" s="69" t="s">
        <v>154</v>
      </c>
      <c r="T133" s="69" t="s">
        <v>154</v>
      </c>
      <c r="U133" s="69" t="s">
        <v>154</v>
      </c>
    </row>
    <row r="134" spans="1:21" ht="12.6" customHeight="1" x14ac:dyDescent="0.25">
      <c r="A134" s="64"/>
      <c r="B134" s="74" t="s">
        <v>61</v>
      </c>
      <c r="C134" s="69" t="s">
        <v>154</v>
      </c>
      <c r="D134" s="69" t="s">
        <v>154</v>
      </c>
      <c r="E134" s="69">
        <v>7.5726700000000005</v>
      </c>
      <c r="F134" s="69" t="s">
        <v>154</v>
      </c>
      <c r="G134" s="69" t="s">
        <v>154</v>
      </c>
      <c r="H134" s="69" t="s">
        <v>154</v>
      </c>
      <c r="I134" s="69" t="s">
        <v>154</v>
      </c>
      <c r="J134" s="69">
        <v>9.4483799999999984</v>
      </c>
      <c r="K134" s="69" t="s">
        <v>154</v>
      </c>
      <c r="L134" s="69" t="s">
        <v>154</v>
      </c>
      <c r="M134" s="69" t="s">
        <v>154</v>
      </c>
      <c r="N134" s="69" t="s">
        <v>154</v>
      </c>
      <c r="O134" s="69" t="s">
        <v>154</v>
      </c>
      <c r="P134" s="69" t="s">
        <v>154</v>
      </c>
      <c r="Q134" s="69" t="s">
        <v>154</v>
      </c>
      <c r="R134" s="69" t="s">
        <v>154</v>
      </c>
      <c r="S134" s="69" t="s">
        <v>154</v>
      </c>
      <c r="T134" s="69" t="s">
        <v>154</v>
      </c>
      <c r="U134" s="69" t="s">
        <v>154</v>
      </c>
    </row>
    <row r="135" spans="1:21" ht="12.6" customHeight="1" x14ac:dyDescent="0.25">
      <c r="A135" s="64"/>
      <c r="B135" s="75" t="s">
        <v>62</v>
      </c>
      <c r="C135" s="69">
        <v>7.1830000000000005E-2</v>
      </c>
      <c r="D135" s="69">
        <v>0.10951999999999999</v>
      </c>
      <c r="E135" s="69">
        <v>0.13375000000000001</v>
      </c>
      <c r="F135" s="69">
        <v>0.12690000000000001</v>
      </c>
      <c r="G135" s="69">
        <v>0.13838</v>
      </c>
      <c r="H135" s="69">
        <v>0.1087</v>
      </c>
      <c r="I135" s="69">
        <v>0.10965999999999999</v>
      </c>
      <c r="J135" s="69">
        <v>0.11293</v>
      </c>
      <c r="K135" s="69">
        <v>0.10740999999999999</v>
      </c>
      <c r="L135" s="69">
        <v>0.10640999999999999</v>
      </c>
      <c r="M135" s="69">
        <v>9.9339999999999998E-2</v>
      </c>
      <c r="N135" s="69">
        <v>0.1041</v>
      </c>
      <c r="O135" s="69">
        <v>0.10264</v>
      </c>
      <c r="P135" s="69">
        <v>0.10321</v>
      </c>
      <c r="Q135" s="69">
        <v>0.10406</v>
      </c>
      <c r="R135" s="69">
        <v>9.5420000000000005E-2</v>
      </c>
      <c r="S135" s="69">
        <v>9.0680000000000011E-2</v>
      </c>
      <c r="T135" s="69">
        <v>8.6919999999999997E-2</v>
      </c>
      <c r="U135" s="69">
        <v>7.9700000000000007E-2</v>
      </c>
    </row>
    <row r="136" spans="1:21" ht="12.6" customHeight="1" x14ac:dyDescent="0.25">
      <c r="A136" s="64"/>
      <c r="B136" s="74" t="s">
        <v>63</v>
      </c>
      <c r="C136" s="69" t="s">
        <v>154</v>
      </c>
      <c r="D136" s="69" t="s">
        <v>154</v>
      </c>
      <c r="E136" s="71">
        <v>2.9443800000000002</v>
      </c>
      <c r="F136" s="69" t="s">
        <v>154</v>
      </c>
      <c r="G136" s="69" t="s">
        <v>154</v>
      </c>
      <c r="H136" s="71" t="s">
        <v>154</v>
      </c>
      <c r="I136" s="69" t="s">
        <v>154</v>
      </c>
      <c r="J136" s="69">
        <v>5.6674700000000007</v>
      </c>
      <c r="K136" s="71" t="s">
        <v>154</v>
      </c>
      <c r="L136" s="69" t="s">
        <v>154</v>
      </c>
      <c r="M136" s="69" t="s">
        <v>154</v>
      </c>
      <c r="N136" s="71" t="s">
        <v>154</v>
      </c>
      <c r="O136" s="69" t="s">
        <v>154</v>
      </c>
      <c r="P136" s="69" t="s">
        <v>154</v>
      </c>
      <c r="Q136" s="71" t="s">
        <v>154</v>
      </c>
      <c r="R136" s="69" t="s">
        <v>154</v>
      </c>
      <c r="S136" s="69" t="s">
        <v>154</v>
      </c>
      <c r="T136" s="71" t="s">
        <v>154</v>
      </c>
      <c r="U136" s="69" t="s">
        <v>154</v>
      </c>
    </row>
    <row r="137" spans="1:21" ht="12.6" customHeight="1" x14ac:dyDescent="0.25">
      <c r="A137" s="64"/>
      <c r="B137" s="74" t="s">
        <v>64</v>
      </c>
      <c r="C137" s="69" t="s">
        <v>154</v>
      </c>
      <c r="D137" s="69" t="s">
        <v>154</v>
      </c>
      <c r="E137" s="69">
        <v>0.13927</v>
      </c>
      <c r="F137" s="69" t="s">
        <v>154</v>
      </c>
      <c r="G137" s="69" t="s">
        <v>154</v>
      </c>
      <c r="H137" s="69" t="s">
        <v>154</v>
      </c>
      <c r="I137" s="69" t="s">
        <v>154</v>
      </c>
      <c r="J137" s="69">
        <v>0.23496</v>
      </c>
      <c r="K137" s="69">
        <v>0.24312999999999999</v>
      </c>
      <c r="L137" s="69">
        <v>0.21859000000000001</v>
      </c>
      <c r="M137" s="69">
        <v>0.22352</v>
      </c>
      <c r="N137" s="69">
        <v>0.21741999999999997</v>
      </c>
      <c r="O137" s="69">
        <v>0.21187999999999999</v>
      </c>
      <c r="P137" s="69">
        <v>0.20604</v>
      </c>
      <c r="Q137" s="69" t="s">
        <v>154</v>
      </c>
      <c r="R137" s="69" t="s">
        <v>154</v>
      </c>
      <c r="S137" s="69" t="s">
        <v>154</v>
      </c>
      <c r="T137" s="69" t="s">
        <v>154</v>
      </c>
      <c r="U137" s="69" t="s">
        <v>154</v>
      </c>
    </row>
    <row r="138" spans="1:21" ht="12.6" customHeight="1" x14ac:dyDescent="0.25">
      <c r="A138" s="64"/>
      <c r="B138" s="76" t="s">
        <v>113</v>
      </c>
      <c r="C138" s="72">
        <v>47.42747</v>
      </c>
      <c r="D138" s="72">
        <v>45.503869999999999</v>
      </c>
      <c r="E138" s="72" t="s">
        <v>154</v>
      </c>
      <c r="F138" s="72">
        <v>44.076560000000001</v>
      </c>
      <c r="G138" s="72" t="s">
        <v>154</v>
      </c>
      <c r="H138" s="72">
        <v>45.444919999999996</v>
      </c>
      <c r="I138" s="72" t="s">
        <v>154</v>
      </c>
      <c r="J138" s="72">
        <v>45.527010000000004</v>
      </c>
      <c r="K138" s="72" t="s">
        <v>154</v>
      </c>
      <c r="L138" s="72">
        <v>46.146160000000002</v>
      </c>
      <c r="M138" s="72" t="s">
        <v>154</v>
      </c>
      <c r="N138" s="72" t="s">
        <v>154</v>
      </c>
      <c r="O138" s="72" t="s">
        <v>154</v>
      </c>
      <c r="P138" s="72">
        <v>45.552199999999999</v>
      </c>
      <c r="Q138" s="72" t="s">
        <v>154</v>
      </c>
      <c r="R138" s="72" t="s">
        <v>154</v>
      </c>
      <c r="S138" s="72" t="s">
        <v>154</v>
      </c>
      <c r="T138" s="72" t="s">
        <v>154</v>
      </c>
      <c r="U138" s="72" t="s">
        <v>154</v>
      </c>
    </row>
    <row r="139" spans="1:21" ht="22.95" customHeight="1" x14ac:dyDescent="0.25">
      <c r="A139" s="64"/>
      <c r="B139" s="76" t="s">
        <v>180</v>
      </c>
      <c r="C139" s="72" t="s">
        <v>154</v>
      </c>
      <c r="D139" s="72">
        <v>8.3999999999999993E-4</v>
      </c>
      <c r="E139" s="72" t="s">
        <v>154</v>
      </c>
      <c r="F139" s="72" t="s">
        <v>154</v>
      </c>
      <c r="G139" s="72" t="s">
        <v>154</v>
      </c>
      <c r="H139" s="72" t="s">
        <v>154</v>
      </c>
      <c r="I139" s="72" t="s">
        <v>154</v>
      </c>
      <c r="J139" s="72" t="s">
        <v>154</v>
      </c>
      <c r="K139" s="72" t="s">
        <v>154</v>
      </c>
      <c r="L139" s="72" t="s">
        <v>154</v>
      </c>
      <c r="M139" s="72" t="s">
        <v>154</v>
      </c>
      <c r="N139" s="72" t="s">
        <v>154</v>
      </c>
      <c r="O139" s="72" t="s">
        <v>154</v>
      </c>
      <c r="P139" s="72" t="s">
        <v>154</v>
      </c>
      <c r="Q139" s="72" t="s">
        <v>154</v>
      </c>
      <c r="R139" s="72" t="s">
        <v>154</v>
      </c>
      <c r="S139" s="72" t="s">
        <v>154</v>
      </c>
      <c r="T139" s="72" t="s">
        <v>154</v>
      </c>
      <c r="U139" s="72" t="s">
        <v>154</v>
      </c>
    </row>
    <row r="140" spans="1:21" ht="12.6" customHeight="1" x14ac:dyDescent="0.25">
      <c r="A140" s="64"/>
      <c r="B140" s="76" t="s">
        <v>114</v>
      </c>
      <c r="C140" s="73">
        <v>5.1135000000000002</v>
      </c>
      <c r="D140" s="73">
        <v>5.1848999999999998</v>
      </c>
      <c r="E140" s="73">
        <v>5.6112000000000002</v>
      </c>
      <c r="F140" s="73">
        <v>5.8043999999999993</v>
      </c>
      <c r="G140" s="73">
        <v>6.0941999999999998</v>
      </c>
      <c r="H140" s="73">
        <v>6.3419999999999996</v>
      </c>
      <c r="I140" s="73" t="s">
        <v>154</v>
      </c>
      <c r="J140" s="73" t="s">
        <v>154</v>
      </c>
      <c r="K140" s="73" t="s">
        <v>154</v>
      </c>
      <c r="L140" s="73" t="s">
        <v>154</v>
      </c>
      <c r="M140" s="73" t="s">
        <v>154</v>
      </c>
      <c r="N140" s="73" t="s">
        <v>154</v>
      </c>
      <c r="O140" s="73" t="s">
        <v>154</v>
      </c>
      <c r="P140" s="73">
        <v>6.4616499999999997</v>
      </c>
      <c r="Q140" s="73" t="s">
        <v>154</v>
      </c>
      <c r="R140" s="73" t="s">
        <v>154</v>
      </c>
      <c r="S140" s="73" t="s">
        <v>154</v>
      </c>
      <c r="T140" s="73" t="s">
        <v>154</v>
      </c>
      <c r="U140" s="73" t="s">
        <v>154</v>
      </c>
    </row>
    <row r="141" spans="1:21" ht="12.6" customHeight="1" x14ac:dyDescent="0.25">
      <c r="A141" s="64"/>
      <c r="B141" s="76" t="s">
        <v>181</v>
      </c>
      <c r="C141" s="73">
        <v>0.78027999999999997</v>
      </c>
      <c r="D141" s="73" t="s">
        <v>154</v>
      </c>
      <c r="E141" s="73" t="s">
        <v>154</v>
      </c>
      <c r="F141" s="73" t="s">
        <v>154</v>
      </c>
      <c r="G141" s="73" t="s">
        <v>154</v>
      </c>
      <c r="H141" s="73" t="s">
        <v>154</v>
      </c>
      <c r="I141" s="73" t="s">
        <v>154</v>
      </c>
      <c r="J141" s="73" t="s">
        <v>154</v>
      </c>
      <c r="K141" s="73" t="s">
        <v>154</v>
      </c>
      <c r="L141" s="73" t="s">
        <v>154</v>
      </c>
      <c r="M141" s="73">
        <v>0.65515999999999996</v>
      </c>
      <c r="N141" s="73" t="s">
        <v>154</v>
      </c>
      <c r="O141" s="73" t="s">
        <v>154</v>
      </c>
      <c r="P141" s="73" t="s">
        <v>154</v>
      </c>
      <c r="Q141" s="73" t="s">
        <v>154</v>
      </c>
      <c r="R141" s="73" t="s">
        <v>154</v>
      </c>
      <c r="S141" s="73" t="s">
        <v>154</v>
      </c>
      <c r="T141" s="73" t="s">
        <v>154</v>
      </c>
      <c r="U141" s="73" t="s">
        <v>154</v>
      </c>
    </row>
    <row r="142" spans="1:21" ht="12.6" customHeight="1" x14ac:dyDescent="0.25">
      <c r="A142" s="64"/>
      <c r="B142" s="76" t="s">
        <v>65</v>
      </c>
      <c r="C142" s="73" t="s">
        <v>154</v>
      </c>
      <c r="D142" s="73">
        <v>12.092000000000001</v>
      </c>
      <c r="E142" s="73" t="s">
        <v>154</v>
      </c>
      <c r="F142" s="73" t="s">
        <v>154</v>
      </c>
      <c r="G142" s="73" t="s">
        <v>154</v>
      </c>
      <c r="H142" s="73" t="s">
        <v>154</v>
      </c>
      <c r="I142" s="73" t="s">
        <v>154</v>
      </c>
      <c r="J142" s="73">
        <v>20.92755</v>
      </c>
      <c r="K142" s="73" t="s">
        <v>154</v>
      </c>
      <c r="L142" s="73" t="s">
        <v>154</v>
      </c>
      <c r="M142" s="73" t="s">
        <v>154</v>
      </c>
      <c r="N142" s="73" t="s">
        <v>154</v>
      </c>
      <c r="O142" s="73" t="s">
        <v>154</v>
      </c>
      <c r="P142" s="73" t="s">
        <v>154</v>
      </c>
      <c r="Q142" s="73" t="s">
        <v>154</v>
      </c>
      <c r="R142" s="73" t="s">
        <v>154</v>
      </c>
      <c r="S142" s="73" t="s">
        <v>154</v>
      </c>
      <c r="T142" s="73" t="s">
        <v>154</v>
      </c>
      <c r="U142" s="73" t="s">
        <v>154</v>
      </c>
    </row>
    <row r="143" spans="1:21" ht="12.6" customHeight="1" x14ac:dyDescent="0.25">
      <c r="A143" s="64"/>
      <c r="B143" s="74" t="s">
        <v>115</v>
      </c>
      <c r="C143" s="69">
        <v>3.8811999999999998</v>
      </c>
      <c r="D143" s="69">
        <v>4.6221699999999997</v>
      </c>
      <c r="E143" s="69" t="s">
        <v>154</v>
      </c>
      <c r="F143" s="69" t="s">
        <v>154</v>
      </c>
      <c r="G143" s="69" t="s">
        <v>154</v>
      </c>
      <c r="H143" s="69" t="s">
        <v>154</v>
      </c>
      <c r="I143" s="69" t="s">
        <v>154</v>
      </c>
      <c r="J143" s="69" t="s">
        <v>154</v>
      </c>
      <c r="K143" s="69" t="s">
        <v>154</v>
      </c>
      <c r="L143" s="69" t="s">
        <v>154</v>
      </c>
      <c r="M143" s="69" t="s">
        <v>154</v>
      </c>
      <c r="N143" s="69" t="s">
        <v>154</v>
      </c>
      <c r="O143" s="69" t="s">
        <v>154</v>
      </c>
      <c r="P143" s="69" t="s">
        <v>154</v>
      </c>
      <c r="Q143" s="69" t="s">
        <v>154</v>
      </c>
      <c r="R143" s="69" t="s">
        <v>154</v>
      </c>
      <c r="S143" s="69" t="s">
        <v>154</v>
      </c>
      <c r="T143" s="69" t="s">
        <v>154</v>
      </c>
      <c r="U143" s="69" t="s">
        <v>154</v>
      </c>
    </row>
    <row r="144" spans="1:21" ht="12.6" customHeight="1" x14ac:dyDescent="0.25">
      <c r="A144" s="64"/>
      <c r="B144" s="74" t="s">
        <v>182</v>
      </c>
      <c r="C144" s="69" t="s">
        <v>154</v>
      </c>
      <c r="D144" s="69" t="s">
        <v>154</v>
      </c>
      <c r="E144" s="69" t="s">
        <v>154</v>
      </c>
      <c r="F144" s="69" t="s">
        <v>154</v>
      </c>
      <c r="G144" s="69" t="s">
        <v>154</v>
      </c>
      <c r="H144" s="69" t="s">
        <v>154</v>
      </c>
      <c r="I144" s="69" t="s">
        <v>154</v>
      </c>
      <c r="J144" s="69">
        <v>22.843019999999999</v>
      </c>
      <c r="K144" s="69">
        <v>23.36046</v>
      </c>
      <c r="L144" s="69">
        <v>23.660630000000001</v>
      </c>
      <c r="M144" s="69">
        <v>24.280330000000003</v>
      </c>
      <c r="N144" s="69">
        <v>24.995249999999999</v>
      </c>
      <c r="O144" s="69">
        <v>26.527049999999999</v>
      </c>
      <c r="P144" s="69" t="s">
        <v>154</v>
      </c>
      <c r="Q144" s="69" t="s">
        <v>154</v>
      </c>
      <c r="R144" s="69" t="s">
        <v>154</v>
      </c>
      <c r="S144" s="69" t="s">
        <v>154</v>
      </c>
      <c r="T144" s="69" t="s">
        <v>154</v>
      </c>
      <c r="U144" s="69" t="s">
        <v>154</v>
      </c>
    </row>
    <row r="145" spans="1:21" ht="12.6" customHeight="1" x14ac:dyDescent="0.25">
      <c r="A145" s="64"/>
      <c r="B145" s="75" t="s">
        <v>116</v>
      </c>
      <c r="C145" s="69" t="s">
        <v>154</v>
      </c>
      <c r="D145" s="69">
        <v>3.6073400000000002</v>
      </c>
      <c r="E145" s="69" t="s">
        <v>154</v>
      </c>
      <c r="F145" s="69" t="s">
        <v>154</v>
      </c>
      <c r="G145" s="69" t="s">
        <v>154</v>
      </c>
      <c r="H145" s="69" t="s">
        <v>154</v>
      </c>
      <c r="I145" s="69" t="s">
        <v>154</v>
      </c>
      <c r="J145" s="69">
        <v>6.7374999999999998</v>
      </c>
      <c r="K145" s="69" t="s">
        <v>154</v>
      </c>
      <c r="L145" s="69" t="s">
        <v>154</v>
      </c>
      <c r="M145" s="69" t="s">
        <v>154</v>
      </c>
      <c r="N145" s="69" t="s">
        <v>154</v>
      </c>
      <c r="O145" s="69" t="s">
        <v>154</v>
      </c>
      <c r="P145" s="69" t="s">
        <v>154</v>
      </c>
      <c r="Q145" s="69" t="s">
        <v>154</v>
      </c>
      <c r="R145" s="69" t="s">
        <v>154</v>
      </c>
      <c r="S145" s="69" t="s">
        <v>154</v>
      </c>
      <c r="T145" s="69" t="s">
        <v>154</v>
      </c>
      <c r="U145" s="69" t="s">
        <v>154</v>
      </c>
    </row>
    <row r="146" spans="1:21" ht="12.6" customHeight="1" x14ac:dyDescent="0.25">
      <c r="A146" s="64"/>
      <c r="B146" s="74" t="s">
        <v>145</v>
      </c>
      <c r="C146" s="69" t="s">
        <v>154</v>
      </c>
      <c r="D146" s="69">
        <v>4.9100000000000003E-3</v>
      </c>
      <c r="E146" s="71" t="s">
        <v>154</v>
      </c>
      <c r="F146" s="69" t="s">
        <v>154</v>
      </c>
      <c r="G146" s="69" t="s">
        <v>154</v>
      </c>
      <c r="H146" s="71" t="s">
        <v>154</v>
      </c>
      <c r="I146" s="69" t="s">
        <v>154</v>
      </c>
      <c r="J146" s="69" t="s">
        <v>154</v>
      </c>
      <c r="K146" s="71" t="s">
        <v>154</v>
      </c>
      <c r="L146" s="69" t="s">
        <v>154</v>
      </c>
      <c r="M146" s="69" t="s">
        <v>154</v>
      </c>
      <c r="N146" s="71" t="s">
        <v>154</v>
      </c>
      <c r="O146" s="69" t="s">
        <v>154</v>
      </c>
      <c r="P146" s="69" t="s">
        <v>154</v>
      </c>
      <c r="Q146" s="71" t="s">
        <v>154</v>
      </c>
      <c r="R146" s="69" t="s">
        <v>154</v>
      </c>
      <c r="S146" s="69" t="s">
        <v>154</v>
      </c>
      <c r="T146" s="71" t="s">
        <v>154</v>
      </c>
      <c r="U146" s="69" t="s">
        <v>154</v>
      </c>
    </row>
    <row r="147" spans="1:21" ht="12.6" customHeight="1" x14ac:dyDescent="0.25">
      <c r="A147" s="64"/>
      <c r="B147" s="74" t="s">
        <v>146</v>
      </c>
      <c r="C147" s="69" t="s">
        <v>154</v>
      </c>
      <c r="D147" s="69">
        <v>27.196999999999999</v>
      </c>
      <c r="E147" s="69" t="s">
        <v>154</v>
      </c>
      <c r="F147" s="69" t="s">
        <v>154</v>
      </c>
      <c r="G147" s="69" t="s">
        <v>154</v>
      </c>
      <c r="H147" s="69" t="s">
        <v>154</v>
      </c>
      <c r="I147" s="69" t="s">
        <v>154</v>
      </c>
      <c r="J147" s="69" t="s">
        <v>154</v>
      </c>
      <c r="K147" s="69" t="s">
        <v>154</v>
      </c>
      <c r="L147" s="69" t="s">
        <v>154</v>
      </c>
      <c r="M147" s="69" t="s">
        <v>154</v>
      </c>
      <c r="N147" s="69" t="s">
        <v>154</v>
      </c>
      <c r="O147" s="69" t="s">
        <v>154</v>
      </c>
      <c r="P147" s="69" t="s">
        <v>154</v>
      </c>
      <c r="Q147" s="69" t="s">
        <v>154</v>
      </c>
      <c r="R147" s="69" t="s">
        <v>154</v>
      </c>
      <c r="S147" s="69" t="s">
        <v>154</v>
      </c>
      <c r="T147" s="69" t="s">
        <v>154</v>
      </c>
      <c r="U147" s="69" t="s">
        <v>154</v>
      </c>
    </row>
    <row r="148" spans="1:21" ht="12.6" customHeight="1" x14ac:dyDescent="0.25">
      <c r="A148" s="64"/>
      <c r="B148" s="76" t="s">
        <v>23</v>
      </c>
      <c r="C148" s="72">
        <v>22.551770000000001</v>
      </c>
      <c r="D148" s="72">
        <v>21.691580000000002</v>
      </c>
      <c r="E148" s="72">
        <v>22.167369999999998</v>
      </c>
      <c r="F148" s="72">
        <v>21.79907</v>
      </c>
      <c r="G148" s="72">
        <v>21.343119999999999</v>
      </c>
      <c r="H148" s="72">
        <v>20.38063</v>
      </c>
      <c r="I148" s="72">
        <v>19.932389999999998</v>
      </c>
      <c r="J148" s="72">
        <v>18.844339999999999</v>
      </c>
      <c r="K148" s="72">
        <v>18.44134</v>
      </c>
      <c r="L148" s="72">
        <v>17.454139999999999</v>
      </c>
      <c r="M148" s="72">
        <v>17.071169999999999</v>
      </c>
      <c r="N148" s="72">
        <v>17.05622</v>
      </c>
      <c r="O148" s="72">
        <v>16.907330000000002</v>
      </c>
      <c r="P148" s="72">
        <v>16.911540000000002</v>
      </c>
      <c r="Q148" s="72">
        <v>16.724080000000001</v>
      </c>
      <c r="R148" s="72">
        <v>16.759060000000002</v>
      </c>
      <c r="S148" s="72">
        <v>16.695790000000002</v>
      </c>
      <c r="T148" s="72">
        <v>16.688770000000002</v>
      </c>
      <c r="U148" s="72">
        <v>16.133610000000001</v>
      </c>
    </row>
    <row r="149" spans="1:21" ht="12.6" customHeight="1" x14ac:dyDescent="0.25">
      <c r="A149" s="64"/>
      <c r="B149" s="76" t="s">
        <v>24</v>
      </c>
      <c r="C149" s="72">
        <v>30.470970000000001</v>
      </c>
      <c r="D149" s="72">
        <v>31.555599999999998</v>
      </c>
      <c r="E149" s="72">
        <v>32.027160000000002</v>
      </c>
      <c r="F149" s="72">
        <v>32.4512</v>
      </c>
      <c r="G149" s="72">
        <v>33.231619999999999</v>
      </c>
      <c r="H149" s="72">
        <v>32.439990000000002</v>
      </c>
      <c r="I149" s="72">
        <v>32.775320000000001</v>
      </c>
      <c r="J149" s="72">
        <v>33.847459999999998</v>
      </c>
      <c r="K149" s="72">
        <v>34.28837</v>
      </c>
      <c r="L149" s="72">
        <v>34.595300000000002</v>
      </c>
      <c r="M149" s="72">
        <v>35.31476</v>
      </c>
      <c r="N149" s="72">
        <v>35.415120000000002</v>
      </c>
      <c r="O149" s="72">
        <v>35.777540000000002</v>
      </c>
      <c r="P149" s="72">
        <v>35.720970000000001</v>
      </c>
      <c r="Q149" s="72">
        <v>34.333309999999997</v>
      </c>
      <c r="R149" s="72">
        <v>33.155670000000001</v>
      </c>
      <c r="S149" s="72">
        <v>33.36777</v>
      </c>
      <c r="T149" s="72">
        <v>33.559830000000005</v>
      </c>
      <c r="U149" s="72">
        <v>34.21349</v>
      </c>
    </row>
    <row r="150" spans="1:21" ht="12.6" customHeight="1" x14ac:dyDescent="0.25">
      <c r="A150" s="64"/>
      <c r="B150" s="76" t="s">
        <v>66</v>
      </c>
      <c r="C150" s="73" t="s">
        <v>154</v>
      </c>
      <c r="D150" s="73">
        <v>4.2705799999999998</v>
      </c>
      <c r="E150" s="73" t="s">
        <v>154</v>
      </c>
      <c r="F150" s="73" t="s">
        <v>154</v>
      </c>
      <c r="G150" s="73" t="s">
        <v>154</v>
      </c>
      <c r="H150" s="73" t="s">
        <v>154</v>
      </c>
      <c r="I150" s="73" t="s">
        <v>154</v>
      </c>
      <c r="J150" s="73">
        <v>7.101</v>
      </c>
      <c r="K150" s="73" t="s">
        <v>154</v>
      </c>
      <c r="L150" s="73" t="s">
        <v>154</v>
      </c>
      <c r="M150" s="73" t="s">
        <v>154</v>
      </c>
      <c r="N150" s="73" t="s">
        <v>154</v>
      </c>
      <c r="O150" s="73" t="s">
        <v>154</v>
      </c>
      <c r="P150" s="73" t="s">
        <v>154</v>
      </c>
      <c r="Q150" s="73" t="s">
        <v>154</v>
      </c>
      <c r="R150" s="73" t="s">
        <v>154</v>
      </c>
      <c r="S150" s="73" t="s">
        <v>154</v>
      </c>
      <c r="T150" s="73" t="s">
        <v>154</v>
      </c>
      <c r="U150" s="73" t="s">
        <v>154</v>
      </c>
    </row>
    <row r="151" spans="1:21" ht="12.6" customHeight="1" x14ac:dyDescent="0.25">
      <c r="A151" s="64"/>
      <c r="B151" s="76" t="s">
        <v>147</v>
      </c>
      <c r="C151" s="73">
        <v>3.88612</v>
      </c>
      <c r="D151" s="73" t="s">
        <v>154</v>
      </c>
      <c r="E151" s="73" t="s">
        <v>154</v>
      </c>
      <c r="F151" s="73" t="s">
        <v>154</v>
      </c>
      <c r="G151" s="73" t="s">
        <v>154</v>
      </c>
      <c r="H151" s="73" t="s">
        <v>154</v>
      </c>
      <c r="I151" s="73" t="s">
        <v>154</v>
      </c>
      <c r="J151" s="73">
        <v>10.635</v>
      </c>
      <c r="K151" s="73" t="s">
        <v>154</v>
      </c>
      <c r="L151" s="73" t="s">
        <v>154</v>
      </c>
      <c r="M151" s="73" t="s">
        <v>154</v>
      </c>
      <c r="N151" s="73" t="s">
        <v>154</v>
      </c>
      <c r="O151" s="73" t="s">
        <v>154</v>
      </c>
      <c r="P151" s="73" t="s">
        <v>154</v>
      </c>
      <c r="Q151" s="73" t="s">
        <v>154</v>
      </c>
      <c r="R151" s="73" t="s">
        <v>154</v>
      </c>
      <c r="S151" s="73" t="s">
        <v>154</v>
      </c>
      <c r="T151" s="73" t="s">
        <v>154</v>
      </c>
      <c r="U151" s="73" t="s">
        <v>154</v>
      </c>
    </row>
    <row r="152" spans="1:21" ht="12.6" customHeight="1" x14ac:dyDescent="0.25">
      <c r="A152" s="64"/>
      <c r="B152" s="76" t="s">
        <v>117</v>
      </c>
      <c r="C152" s="73" t="s">
        <v>154</v>
      </c>
      <c r="D152" s="73">
        <v>50.498550000000002</v>
      </c>
      <c r="E152" s="73" t="s">
        <v>154</v>
      </c>
      <c r="F152" s="73" t="s">
        <v>154</v>
      </c>
      <c r="G152" s="73" t="s">
        <v>154</v>
      </c>
      <c r="H152" s="73" t="s">
        <v>154</v>
      </c>
      <c r="I152" s="73" t="s">
        <v>154</v>
      </c>
      <c r="J152" s="73">
        <v>55.81</v>
      </c>
      <c r="K152" s="73" t="s">
        <v>154</v>
      </c>
      <c r="L152" s="73" t="s">
        <v>154</v>
      </c>
      <c r="M152" s="73" t="s">
        <v>154</v>
      </c>
      <c r="N152" s="73" t="s">
        <v>154</v>
      </c>
      <c r="O152" s="73" t="s">
        <v>154</v>
      </c>
      <c r="P152" s="73" t="s">
        <v>154</v>
      </c>
      <c r="Q152" s="73" t="s">
        <v>154</v>
      </c>
      <c r="R152" s="73" t="s">
        <v>154</v>
      </c>
      <c r="S152" s="73" t="s">
        <v>154</v>
      </c>
      <c r="T152" s="73" t="s">
        <v>154</v>
      </c>
      <c r="U152" s="73" t="s">
        <v>154</v>
      </c>
    </row>
    <row r="153" spans="1:21" ht="12.6" customHeight="1" x14ac:dyDescent="0.25">
      <c r="A153" s="64"/>
      <c r="B153" s="74" t="s">
        <v>67</v>
      </c>
      <c r="C153" s="69" t="s">
        <v>154</v>
      </c>
      <c r="D153" s="69">
        <v>1.1000000000000001E-3</v>
      </c>
      <c r="E153" s="69" t="s">
        <v>154</v>
      </c>
      <c r="F153" s="69" t="s">
        <v>154</v>
      </c>
      <c r="G153" s="69" t="s">
        <v>154</v>
      </c>
      <c r="H153" s="69" t="s">
        <v>154</v>
      </c>
      <c r="I153" s="69" t="s">
        <v>154</v>
      </c>
      <c r="J153" s="69" t="s">
        <v>154</v>
      </c>
      <c r="K153" s="69" t="s">
        <v>154</v>
      </c>
      <c r="L153" s="69" t="s">
        <v>154</v>
      </c>
      <c r="M153" s="69" t="s">
        <v>154</v>
      </c>
      <c r="N153" s="69" t="s">
        <v>154</v>
      </c>
      <c r="O153" s="69" t="s">
        <v>154</v>
      </c>
      <c r="P153" s="69" t="s">
        <v>154</v>
      </c>
      <c r="Q153" s="69" t="s">
        <v>154</v>
      </c>
      <c r="R153" s="69" t="s">
        <v>154</v>
      </c>
      <c r="S153" s="69" t="s">
        <v>154</v>
      </c>
      <c r="T153" s="69" t="s">
        <v>154</v>
      </c>
      <c r="U153" s="69" t="s">
        <v>154</v>
      </c>
    </row>
    <row r="154" spans="1:21" ht="12.6" customHeight="1" x14ac:dyDescent="0.25">
      <c r="A154" s="64"/>
      <c r="B154" s="74" t="s">
        <v>25</v>
      </c>
      <c r="C154" s="69">
        <v>5.0585000000000004</v>
      </c>
      <c r="D154" s="69">
        <v>5.03043</v>
      </c>
      <c r="E154" s="69">
        <v>5.0567399999999996</v>
      </c>
      <c r="F154" s="69">
        <v>5.1038100000000002</v>
      </c>
      <c r="G154" s="69">
        <v>5.0643599999999998</v>
      </c>
      <c r="H154" s="69">
        <v>5.0744499999999997</v>
      </c>
      <c r="I154" s="69">
        <v>5.1206499999999995</v>
      </c>
      <c r="J154" s="69">
        <v>5.0023599999999995</v>
      </c>
      <c r="K154" s="69">
        <v>4.9077799999999998</v>
      </c>
      <c r="L154" s="69">
        <v>4.8966400000000005</v>
      </c>
      <c r="M154" s="69">
        <v>4.9706800000000007</v>
      </c>
      <c r="N154" s="69">
        <v>4.8946999999999994</v>
      </c>
      <c r="O154" s="69">
        <v>4.8887499999999999</v>
      </c>
      <c r="P154" s="69">
        <v>4.8007100000000005</v>
      </c>
      <c r="Q154" s="69">
        <v>4.81236</v>
      </c>
      <c r="R154" s="69">
        <v>4.7656800000000006</v>
      </c>
      <c r="S154" s="69">
        <v>4.5782100000000003</v>
      </c>
      <c r="T154" s="69">
        <v>4.4906800000000002</v>
      </c>
      <c r="U154" s="69">
        <v>4.5212299999999992</v>
      </c>
    </row>
    <row r="155" spans="1:21" ht="12.6" customHeight="1" x14ac:dyDescent="0.25">
      <c r="A155" s="64"/>
      <c r="B155" s="75" t="s">
        <v>183</v>
      </c>
      <c r="C155" s="69" t="s">
        <v>154</v>
      </c>
      <c r="D155" s="69">
        <v>7.4687000000000001</v>
      </c>
      <c r="E155" s="69" t="s">
        <v>154</v>
      </c>
      <c r="F155" s="69" t="s">
        <v>154</v>
      </c>
      <c r="G155" s="69" t="s">
        <v>154</v>
      </c>
      <c r="H155" s="69" t="s">
        <v>154</v>
      </c>
      <c r="I155" s="69" t="s">
        <v>154</v>
      </c>
      <c r="J155" s="69" t="s">
        <v>154</v>
      </c>
      <c r="K155" s="69" t="s">
        <v>154</v>
      </c>
      <c r="L155" s="69" t="s">
        <v>154</v>
      </c>
      <c r="M155" s="69" t="s">
        <v>154</v>
      </c>
      <c r="N155" s="69" t="s">
        <v>154</v>
      </c>
      <c r="O155" s="69" t="s">
        <v>154</v>
      </c>
      <c r="P155" s="69" t="s">
        <v>154</v>
      </c>
      <c r="Q155" s="69" t="s">
        <v>154</v>
      </c>
      <c r="R155" s="69" t="s">
        <v>154</v>
      </c>
      <c r="S155" s="69" t="s">
        <v>154</v>
      </c>
      <c r="T155" s="69" t="s">
        <v>154</v>
      </c>
      <c r="U155" s="69" t="s">
        <v>154</v>
      </c>
    </row>
    <row r="156" spans="1:21" ht="12.6" customHeight="1" x14ac:dyDescent="0.25">
      <c r="A156" s="64"/>
      <c r="B156" s="74" t="s">
        <v>68</v>
      </c>
      <c r="C156" s="69" t="s">
        <v>154</v>
      </c>
      <c r="D156" s="69">
        <v>61.940169999999995</v>
      </c>
      <c r="E156" s="71" t="s">
        <v>154</v>
      </c>
      <c r="F156" s="69" t="s">
        <v>154</v>
      </c>
      <c r="G156" s="69" t="s">
        <v>154</v>
      </c>
      <c r="H156" s="71" t="s">
        <v>154</v>
      </c>
      <c r="I156" s="69" t="s">
        <v>154</v>
      </c>
      <c r="J156" s="69" t="s">
        <v>154</v>
      </c>
      <c r="K156" s="71" t="s">
        <v>154</v>
      </c>
      <c r="L156" s="69" t="s">
        <v>154</v>
      </c>
      <c r="M156" s="69" t="s">
        <v>154</v>
      </c>
      <c r="N156" s="71" t="s">
        <v>154</v>
      </c>
      <c r="O156" s="69" t="s">
        <v>154</v>
      </c>
      <c r="P156" s="69" t="s">
        <v>154</v>
      </c>
      <c r="Q156" s="71" t="s">
        <v>154</v>
      </c>
      <c r="R156" s="69" t="s">
        <v>154</v>
      </c>
      <c r="S156" s="69" t="s">
        <v>154</v>
      </c>
      <c r="T156" s="71" t="s">
        <v>154</v>
      </c>
      <c r="U156" s="69" t="s">
        <v>154</v>
      </c>
    </row>
    <row r="157" spans="1:21" ht="12.6" customHeight="1" x14ac:dyDescent="0.25">
      <c r="A157" s="64"/>
      <c r="B157" s="74" t="s">
        <v>148</v>
      </c>
      <c r="C157" s="69" t="s">
        <v>154</v>
      </c>
      <c r="D157" s="69">
        <v>7.1700000000000002E-3</v>
      </c>
      <c r="E157" s="69">
        <v>1.9820000000000001E-2</v>
      </c>
      <c r="F157" s="69">
        <v>3.2369999999999996E-2</v>
      </c>
      <c r="G157" s="69">
        <v>8.5169999999999996E-2</v>
      </c>
      <c r="H157" s="69">
        <v>0.17118</v>
      </c>
      <c r="I157" s="69">
        <v>4.7030000000000002E-2</v>
      </c>
      <c r="J157" s="69">
        <v>9.2460000000000001E-2</v>
      </c>
      <c r="K157" s="69" t="s">
        <v>154</v>
      </c>
      <c r="L157" s="69" t="s">
        <v>154</v>
      </c>
      <c r="M157" s="69" t="s">
        <v>154</v>
      </c>
      <c r="N157" s="69" t="s">
        <v>154</v>
      </c>
      <c r="O157" s="69" t="s">
        <v>154</v>
      </c>
      <c r="P157" s="69" t="s">
        <v>154</v>
      </c>
      <c r="Q157" s="69" t="s">
        <v>154</v>
      </c>
      <c r="R157" s="69" t="s">
        <v>154</v>
      </c>
      <c r="S157" s="69" t="s">
        <v>154</v>
      </c>
      <c r="T157" s="69" t="s">
        <v>154</v>
      </c>
      <c r="U157" s="69" t="s">
        <v>154</v>
      </c>
    </row>
    <row r="158" spans="1:21" ht="12.6" customHeight="1" x14ac:dyDescent="0.25">
      <c r="A158" s="64"/>
      <c r="B158" s="76" t="s">
        <v>69</v>
      </c>
      <c r="C158" s="72" t="s">
        <v>154</v>
      </c>
      <c r="D158" s="72">
        <v>4.7253800000000004</v>
      </c>
      <c r="E158" s="72" t="s">
        <v>154</v>
      </c>
      <c r="F158" s="72" t="s">
        <v>154</v>
      </c>
      <c r="G158" s="72" t="s">
        <v>154</v>
      </c>
      <c r="H158" s="72" t="s">
        <v>154</v>
      </c>
      <c r="I158" s="72" t="s">
        <v>154</v>
      </c>
      <c r="J158" s="72">
        <v>3.2201900000000001</v>
      </c>
      <c r="K158" s="72" t="s">
        <v>154</v>
      </c>
      <c r="L158" s="72" t="s">
        <v>154</v>
      </c>
      <c r="M158" s="72" t="s">
        <v>154</v>
      </c>
      <c r="N158" s="72" t="s">
        <v>154</v>
      </c>
      <c r="O158" s="72" t="s">
        <v>154</v>
      </c>
      <c r="P158" s="72" t="s">
        <v>154</v>
      </c>
      <c r="Q158" s="72" t="s">
        <v>154</v>
      </c>
      <c r="R158" s="72" t="s">
        <v>154</v>
      </c>
      <c r="S158" s="72" t="s">
        <v>154</v>
      </c>
      <c r="T158" s="72" t="s">
        <v>154</v>
      </c>
      <c r="U158" s="72" t="s">
        <v>154</v>
      </c>
    </row>
    <row r="159" spans="1:21" ht="12.6" customHeight="1" x14ac:dyDescent="0.25">
      <c r="A159" s="64"/>
      <c r="B159" s="76" t="s">
        <v>149</v>
      </c>
      <c r="C159" s="72" t="s">
        <v>154</v>
      </c>
      <c r="D159" s="72">
        <v>3.8716699999999999</v>
      </c>
      <c r="E159" s="72" t="s">
        <v>154</v>
      </c>
      <c r="F159" s="72" t="s">
        <v>154</v>
      </c>
      <c r="G159" s="72" t="s">
        <v>154</v>
      </c>
      <c r="H159" s="72" t="s">
        <v>154</v>
      </c>
      <c r="I159" s="72" t="s">
        <v>154</v>
      </c>
      <c r="J159" s="72" t="s">
        <v>154</v>
      </c>
      <c r="K159" s="72" t="s">
        <v>154</v>
      </c>
      <c r="L159" s="72" t="s">
        <v>154</v>
      </c>
      <c r="M159" s="72" t="s">
        <v>154</v>
      </c>
      <c r="N159" s="72" t="s">
        <v>154</v>
      </c>
      <c r="O159" s="72" t="s">
        <v>154</v>
      </c>
      <c r="P159" s="72" t="s">
        <v>154</v>
      </c>
      <c r="Q159" s="72" t="s">
        <v>154</v>
      </c>
      <c r="R159" s="72" t="s">
        <v>154</v>
      </c>
      <c r="S159" s="72" t="s">
        <v>154</v>
      </c>
      <c r="T159" s="72" t="s">
        <v>154</v>
      </c>
      <c r="U159" s="72" t="s">
        <v>154</v>
      </c>
    </row>
    <row r="160" spans="1:21" ht="12.6" customHeight="1" x14ac:dyDescent="0.25">
      <c r="A160" s="64"/>
      <c r="B160" s="76" t="s">
        <v>70</v>
      </c>
      <c r="C160" s="73">
        <v>42.987259999999999</v>
      </c>
      <c r="D160" s="73">
        <v>136.29732999999999</v>
      </c>
      <c r="E160" s="73" t="s">
        <v>154</v>
      </c>
      <c r="F160" s="73" t="s">
        <v>154</v>
      </c>
      <c r="G160" s="73" t="s">
        <v>154</v>
      </c>
      <c r="H160" s="73" t="s">
        <v>154</v>
      </c>
      <c r="I160" s="73" t="s">
        <v>154</v>
      </c>
      <c r="J160" s="73">
        <v>18.628229999999999</v>
      </c>
      <c r="K160" s="73" t="s">
        <v>154</v>
      </c>
      <c r="L160" s="73" t="s">
        <v>154</v>
      </c>
      <c r="M160" s="73" t="s">
        <v>154</v>
      </c>
      <c r="N160" s="73" t="s">
        <v>154</v>
      </c>
      <c r="O160" s="73" t="s">
        <v>154</v>
      </c>
      <c r="P160" s="73" t="s">
        <v>154</v>
      </c>
      <c r="Q160" s="73" t="s">
        <v>154</v>
      </c>
      <c r="R160" s="73" t="s">
        <v>154</v>
      </c>
      <c r="S160" s="73" t="s">
        <v>154</v>
      </c>
      <c r="T160" s="73" t="s">
        <v>154</v>
      </c>
      <c r="U160" s="73" t="s">
        <v>154</v>
      </c>
    </row>
    <row r="161" spans="1:21" ht="12.6" customHeight="1" x14ac:dyDescent="0.25">
      <c r="A161" s="64"/>
      <c r="B161" s="76" t="s">
        <v>71</v>
      </c>
      <c r="C161" s="73" t="s">
        <v>154</v>
      </c>
      <c r="D161" s="73">
        <v>22.809060000000002</v>
      </c>
      <c r="E161" s="73" t="s">
        <v>154</v>
      </c>
      <c r="F161" s="73" t="s">
        <v>154</v>
      </c>
      <c r="G161" s="73" t="s">
        <v>154</v>
      </c>
      <c r="H161" s="73" t="s">
        <v>154</v>
      </c>
      <c r="I161" s="73" t="s">
        <v>154</v>
      </c>
      <c r="J161" s="73">
        <v>22.545000000000002</v>
      </c>
      <c r="K161" s="73" t="s">
        <v>154</v>
      </c>
      <c r="L161" s="73" t="s">
        <v>154</v>
      </c>
      <c r="M161" s="73" t="s">
        <v>154</v>
      </c>
      <c r="N161" s="73" t="s">
        <v>154</v>
      </c>
      <c r="O161" s="73" t="s">
        <v>154</v>
      </c>
      <c r="P161" s="73" t="s">
        <v>154</v>
      </c>
      <c r="Q161" s="73" t="s">
        <v>154</v>
      </c>
      <c r="R161" s="73" t="s">
        <v>154</v>
      </c>
      <c r="S161" s="73" t="s">
        <v>154</v>
      </c>
      <c r="T161" s="73">
        <v>26.051380000000002</v>
      </c>
      <c r="U161" s="73" t="s">
        <v>154</v>
      </c>
    </row>
    <row r="162" spans="1:21" customFormat="1" ht="12.6" customHeight="1" x14ac:dyDescent="0.25">
      <c r="B162" s="76" t="s">
        <v>72</v>
      </c>
      <c r="C162" s="73" t="s">
        <v>154</v>
      </c>
      <c r="D162" s="73">
        <v>33.128569999999996</v>
      </c>
      <c r="E162" s="73" t="s">
        <v>154</v>
      </c>
      <c r="F162" s="73" t="s">
        <v>154</v>
      </c>
      <c r="G162" s="73" t="s">
        <v>154</v>
      </c>
      <c r="H162" s="73" t="s">
        <v>154</v>
      </c>
      <c r="I162" s="73" t="s">
        <v>154</v>
      </c>
      <c r="J162" s="73">
        <v>37.002690000000001</v>
      </c>
      <c r="K162" s="73" t="s">
        <v>154</v>
      </c>
      <c r="L162" s="73" t="s">
        <v>154</v>
      </c>
      <c r="M162" s="73" t="s">
        <v>154</v>
      </c>
      <c r="N162" s="73" t="s">
        <v>154</v>
      </c>
      <c r="O162" s="73" t="s">
        <v>154</v>
      </c>
      <c r="P162" s="73" t="s">
        <v>154</v>
      </c>
      <c r="Q162" s="73" t="s">
        <v>154</v>
      </c>
      <c r="R162" s="73" t="s">
        <v>154</v>
      </c>
      <c r="S162" s="73" t="s">
        <v>154</v>
      </c>
      <c r="T162" s="73" t="s">
        <v>154</v>
      </c>
      <c r="U162" s="73" t="s">
        <v>154</v>
      </c>
    </row>
    <row r="163" spans="1:21" ht="12.6" customHeight="1" x14ac:dyDescent="0.25">
      <c r="A163" s="64"/>
      <c r="B163" s="74" t="s">
        <v>73</v>
      </c>
      <c r="C163" s="69">
        <v>54.32799</v>
      </c>
      <c r="D163" s="69">
        <v>41.127569999999999</v>
      </c>
      <c r="E163" s="69">
        <v>41.085940000000001</v>
      </c>
      <c r="F163" s="69">
        <v>39.90408</v>
      </c>
      <c r="G163" s="69">
        <v>40.675489999999996</v>
      </c>
      <c r="H163" s="69">
        <v>40.886749999999999</v>
      </c>
      <c r="I163" s="69">
        <v>39.342199999999998</v>
      </c>
      <c r="J163" s="69">
        <v>37.355290000000004</v>
      </c>
      <c r="K163" s="69">
        <v>36.994730000000004</v>
      </c>
      <c r="L163" s="69">
        <v>37.002949999999998</v>
      </c>
      <c r="M163" s="69">
        <v>36.343449999999997</v>
      </c>
      <c r="N163" s="69">
        <v>36.023420000000002</v>
      </c>
      <c r="O163" s="69">
        <v>36.604690000000005</v>
      </c>
      <c r="P163" s="69">
        <v>38.26587</v>
      </c>
      <c r="Q163" s="69">
        <v>39.048879999999997</v>
      </c>
      <c r="R163" s="69">
        <v>38.8596</v>
      </c>
      <c r="S163" s="69">
        <v>37.741800000000005</v>
      </c>
      <c r="T163" s="69">
        <v>37.078800000000001</v>
      </c>
      <c r="U163" s="69">
        <v>37.32884</v>
      </c>
    </row>
    <row r="164" spans="1:21" ht="12.6" customHeight="1" x14ac:dyDescent="0.25">
      <c r="A164" s="64"/>
      <c r="B164" s="74" t="s">
        <v>26</v>
      </c>
      <c r="C164" s="69">
        <v>8.1185899999999993</v>
      </c>
      <c r="D164" s="69">
        <v>8.125350000000001</v>
      </c>
      <c r="E164" s="69">
        <v>8.1745200000000011</v>
      </c>
      <c r="F164" s="69">
        <v>8.3979099999999995</v>
      </c>
      <c r="G164" s="69">
        <v>8.3025599999999997</v>
      </c>
      <c r="H164" s="69">
        <v>8.2771799999999995</v>
      </c>
      <c r="I164" s="69">
        <v>8.4205199999999998</v>
      </c>
      <c r="J164" s="69">
        <v>8.6628299999999996</v>
      </c>
      <c r="K164" s="69">
        <v>8.3636100000000013</v>
      </c>
      <c r="L164" s="69">
        <v>8.2598199999999995</v>
      </c>
      <c r="M164" s="69">
        <v>7.55823</v>
      </c>
      <c r="N164" s="69">
        <v>7.7891700000000004</v>
      </c>
      <c r="O164" s="69">
        <v>7.5840200000000006</v>
      </c>
      <c r="P164" s="69">
        <v>7.4096099999999998</v>
      </c>
      <c r="Q164" s="69">
        <v>7.6059099999999997</v>
      </c>
      <c r="R164" s="69">
        <v>7.5006400000000006</v>
      </c>
      <c r="S164" s="69">
        <v>7.3592200000000005</v>
      </c>
      <c r="T164" s="69">
        <v>7.3370200000000008</v>
      </c>
      <c r="U164" s="69">
        <v>7.2406300000000003</v>
      </c>
    </row>
    <row r="165" spans="1:21" ht="12.6" customHeight="1" x14ac:dyDescent="0.25">
      <c r="A165" s="64"/>
      <c r="B165" s="75" t="s">
        <v>184</v>
      </c>
      <c r="C165" s="69" t="s">
        <v>154</v>
      </c>
      <c r="D165" s="69" t="s">
        <v>154</v>
      </c>
      <c r="E165" s="69" t="s">
        <v>154</v>
      </c>
      <c r="F165" s="69" t="s">
        <v>154</v>
      </c>
      <c r="G165" s="69" t="s">
        <v>154</v>
      </c>
      <c r="H165" s="69" t="s">
        <v>154</v>
      </c>
      <c r="I165" s="69" t="s">
        <v>154</v>
      </c>
      <c r="J165" s="69" t="s">
        <v>154</v>
      </c>
      <c r="K165" s="69" t="s">
        <v>154</v>
      </c>
      <c r="L165" s="69" t="s">
        <v>154</v>
      </c>
      <c r="M165" s="69" t="s">
        <v>154</v>
      </c>
      <c r="N165" s="69" t="s">
        <v>154</v>
      </c>
      <c r="O165" s="69" t="s">
        <v>154</v>
      </c>
      <c r="P165" s="69" t="s">
        <v>154</v>
      </c>
      <c r="Q165" s="69">
        <v>8.4860000000000005E-2</v>
      </c>
      <c r="R165" s="69" t="s">
        <v>154</v>
      </c>
      <c r="S165" s="69" t="s">
        <v>154</v>
      </c>
      <c r="T165" s="69" t="s">
        <v>154</v>
      </c>
      <c r="U165" s="69" t="s">
        <v>154</v>
      </c>
    </row>
    <row r="166" spans="1:21" ht="12.6" customHeight="1" x14ac:dyDescent="0.25">
      <c r="A166" s="64"/>
      <c r="B166" s="74" t="s">
        <v>185</v>
      </c>
      <c r="C166" s="69">
        <v>23.757830000000002</v>
      </c>
      <c r="D166" s="69">
        <v>24.213810000000002</v>
      </c>
      <c r="E166" s="71">
        <v>24.498950000000001</v>
      </c>
      <c r="F166" s="69">
        <v>24.74803</v>
      </c>
      <c r="G166" s="69">
        <v>24.934759999999997</v>
      </c>
      <c r="H166" s="71">
        <v>25.010110000000001</v>
      </c>
      <c r="I166" s="69">
        <v>24.508140000000001</v>
      </c>
      <c r="J166" s="69">
        <v>23.744979999999998</v>
      </c>
      <c r="K166" s="71">
        <v>22.824639999999999</v>
      </c>
      <c r="L166" s="69">
        <v>22.22607</v>
      </c>
      <c r="M166" s="69">
        <v>21.748139999999999</v>
      </c>
      <c r="N166" s="71">
        <v>21.60135</v>
      </c>
      <c r="O166" s="69">
        <v>21.515000000000001</v>
      </c>
      <c r="P166" s="69">
        <v>21.386839999999999</v>
      </c>
      <c r="Q166" s="71">
        <v>21.473099999999999</v>
      </c>
      <c r="R166" s="69">
        <v>21.530650000000001</v>
      </c>
      <c r="S166" s="69">
        <v>21.846139999999998</v>
      </c>
      <c r="T166" s="71">
        <v>21.9621</v>
      </c>
      <c r="U166" s="69">
        <v>21.86544</v>
      </c>
    </row>
    <row r="167" spans="1:21" ht="12.6" customHeight="1" x14ac:dyDescent="0.25">
      <c r="A167" s="64"/>
      <c r="B167" s="74" t="s">
        <v>27</v>
      </c>
      <c r="C167" s="69">
        <v>5.1202200000000007</v>
      </c>
      <c r="D167" s="69">
        <v>3.40991</v>
      </c>
      <c r="E167" s="69">
        <v>3.35907</v>
      </c>
      <c r="F167" s="69">
        <v>3.0718100000000002</v>
      </c>
      <c r="G167" s="69">
        <v>2.9873099999999999</v>
      </c>
      <c r="H167" s="69">
        <v>2.7317900000000002</v>
      </c>
      <c r="I167" s="69">
        <v>2.4884499999999998</v>
      </c>
      <c r="J167" s="69">
        <v>2.27704</v>
      </c>
      <c r="K167" s="69">
        <v>2.4541200000000001</v>
      </c>
      <c r="L167" s="69">
        <v>2.5246500000000003</v>
      </c>
      <c r="M167" s="69">
        <v>2.1968700000000001</v>
      </c>
      <c r="N167" s="69">
        <v>2.40116</v>
      </c>
      <c r="O167" s="69">
        <v>2.37337</v>
      </c>
      <c r="P167" s="69">
        <v>2.2681799999999996</v>
      </c>
      <c r="Q167" s="69">
        <v>1.5150699999999999</v>
      </c>
      <c r="R167" s="69">
        <v>2.1176599999999999</v>
      </c>
      <c r="S167" s="69">
        <v>1.9248399999999999</v>
      </c>
      <c r="T167" s="69">
        <v>2.1324200000000002</v>
      </c>
      <c r="U167" s="69" t="s">
        <v>154</v>
      </c>
    </row>
    <row r="168" spans="1:21" ht="12.6" customHeight="1" x14ac:dyDescent="0.25">
      <c r="A168" s="64"/>
      <c r="B168" s="76" t="s">
        <v>28</v>
      </c>
      <c r="C168" s="72">
        <v>36.733239999999995</v>
      </c>
      <c r="D168" s="72">
        <v>24.155720000000002</v>
      </c>
      <c r="E168" s="72">
        <v>24.16046</v>
      </c>
      <c r="F168" s="72">
        <v>23.178129999999999</v>
      </c>
      <c r="G168" s="72">
        <v>22.052019999999999</v>
      </c>
      <c r="H168" s="72">
        <v>21.265999999999998</v>
      </c>
      <c r="I168" s="72">
        <v>20.405270000000002</v>
      </c>
      <c r="J168" s="72">
        <v>18.479990000000001</v>
      </c>
      <c r="K168" s="72">
        <v>19.121729999999999</v>
      </c>
      <c r="L168" s="72">
        <v>19.57713</v>
      </c>
      <c r="M168" s="72">
        <v>20.098080000000003</v>
      </c>
      <c r="N168" s="72">
        <v>20.095470000000002</v>
      </c>
      <c r="O168" s="72">
        <v>20.97447</v>
      </c>
      <c r="P168" s="72">
        <v>20.887090000000001</v>
      </c>
      <c r="Q168" s="72">
        <v>20.261810000000001</v>
      </c>
      <c r="R168" s="72">
        <v>20.77843</v>
      </c>
      <c r="S168" s="72">
        <v>20.378730000000001</v>
      </c>
      <c r="T168" s="72">
        <v>18.78584</v>
      </c>
      <c r="U168" s="72">
        <v>18.966360000000002</v>
      </c>
    </row>
    <row r="169" spans="1:21" ht="12.6" customHeight="1" x14ac:dyDescent="0.25">
      <c r="A169" s="64"/>
      <c r="B169" s="76" t="s">
        <v>74</v>
      </c>
      <c r="C169" s="72">
        <v>322.67947999999996</v>
      </c>
      <c r="D169" s="72">
        <v>238.2517</v>
      </c>
      <c r="E169" s="72">
        <v>213.92486</v>
      </c>
      <c r="F169" s="72">
        <v>195.70301000000001</v>
      </c>
      <c r="G169" s="72">
        <v>182.2226</v>
      </c>
      <c r="H169" s="72">
        <v>162.23597000000001</v>
      </c>
      <c r="I169" s="72">
        <v>151.14976000000001</v>
      </c>
      <c r="J169" s="72">
        <v>153.61831000000001</v>
      </c>
      <c r="K169" s="72">
        <v>155.70589999999999</v>
      </c>
      <c r="L169" s="72">
        <v>155.04154</v>
      </c>
      <c r="M169" s="72">
        <v>150.98093</v>
      </c>
      <c r="N169" s="72">
        <v>147.67389</v>
      </c>
      <c r="O169" s="72">
        <v>141.48335999999998</v>
      </c>
      <c r="P169" s="72">
        <v>138.76036999999999</v>
      </c>
      <c r="Q169" s="72">
        <v>142.61498</v>
      </c>
      <c r="R169" s="72">
        <v>148.15695000000002</v>
      </c>
      <c r="S169" s="72">
        <v>147.36598999999998</v>
      </c>
      <c r="T169" s="72">
        <v>141.34076000000002</v>
      </c>
      <c r="U169" s="72">
        <v>144.00489000000002</v>
      </c>
    </row>
    <row r="170" spans="1:21" ht="12.6" customHeight="1" x14ac:dyDescent="0.25">
      <c r="A170" s="64"/>
      <c r="B170" s="76" t="s">
        <v>118</v>
      </c>
      <c r="C170" s="73" t="s">
        <v>154</v>
      </c>
      <c r="D170" s="73" t="s">
        <v>154</v>
      </c>
      <c r="E170" s="73" t="s">
        <v>154</v>
      </c>
      <c r="F170" s="73" t="s">
        <v>154</v>
      </c>
      <c r="G170" s="73" t="s">
        <v>154</v>
      </c>
      <c r="H170" s="73" t="s">
        <v>154</v>
      </c>
      <c r="I170" s="73" t="s">
        <v>154</v>
      </c>
      <c r="J170" s="73" t="s">
        <v>154</v>
      </c>
      <c r="K170" s="73" t="s">
        <v>154</v>
      </c>
      <c r="L170" s="73">
        <v>0.95844000000000007</v>
      </c>
      <c r="M170" s="73" t="s">
        <v>154</v>
      </c>
      <c r="N170" s="73" t="s">
        <v>154</v>
      </c>
      <c r="O170" s="73">
        <v>5.1650799999999997</v>
      </c>
      <c r="P170" s="73" t="s">
        <v>154</v>
      </c>
      <c r="Q170" s="73" t="s">
        <v>154</v>
      </c>
      <c r="R170" s="73" t="s">
        <v>154</v>
      </c>
      <c r="S170" s="73" t="s">
        <v>154</v>
      </c>
      <c r="T170" s="73" t="s">
        <v>154</v>
      </c>
      <c r="U170" s="73" t="s">
        <v>154</v>
      </c>
    </row>
    <row r="171" spans="1:21" ht="12.6" customHeight="1" x14ac:dyDescent="0.25">
      <c r="A171" s="64"/>
      <c r="B171" s="76" t="s">
        <v>150</v>
      </c>
      <c r="C171" s="73" t="s">
        <v>154</v>
      </c>
      <c r="D171" s="73">
        <v>4.2389999999999997E-2</v>
      </c>
      <c r="E171" s="73" t="s">
        <v>154</v>
      </c>
      <c r="F171" s="73" t="s">
        <v>154</v>
      </c>
      <c r="G171" s="73" t="s">
        <v>154</v>
      </c>
      <c r="H171" s="73" t="s">
        <v>154</v>
      </c>
      <c r="I171" s="73" t="s">
        <v>154</v>
      </c>
      <c r="J171" s="73" t="s">
        <v>154</v>
      </c>
      <c r="K171" s="73" t="s">
        <v>154</v>
      </c>
      <c r="L171" s="73" t="s">
        <v>154</v>
      </c>
      <c r="M171" s="73" t="s">
        <v>154</v>
      </c>
      <c r="N171" s="73" t="s">
        <v>154</v>
      </c>
      <c r="O171" s="73" t="s">
        <v>154</v>
      </c>
      <c r="P171" s="73" t="s">
        <v>154</v>
      </c>
      <c r="Q171" s="73" t="s">
        <v>154</v>
      </c>
      <c r="R171" s="73" t="s">
        <v>154</v>
      </c>
      <c r="S171" s="73" t="s">
        <v>154</v>
      </c>
      <c r="T171" s="73" t="s">
        <v>154</v>
      </c>
      <c r="U171" s="73" t="s">
        <v>154</v>
      </c>
    </row>
    <row r="172" spans="1:21" ht="12.6" customHeight="1" x14ac:dyDescent="0.25">
      <c r="A172" s="64"/>
      <c r="B172" s="76" t="s">
        <v>75</v>
      </c>
      <c r="C172" s="73" t="s">
        <v>154</v>
      </c>
      <c r="D172" s="73">
        <v>2.6019999999999998E-2</v>
      </c>
      <c r="E172" s="73" t="s">
        <v>154</v>
      </c>
      <c r="F172" s="73" t="s">
        <v>154</v>
      </c>
      <c r="G172" s="73" t="s">
        <v>154</v>
      </c>
      <c r="H172" s="73" t="s">
        <v>154</v>
      </c>
      <c r="I172" s="73" t="s">
        <v>154</v>
      </c>
      <c r="J172" s="73">
        <v>4.0379999999999999E-2</v>
      </c>
      <c r="K172" s="73" t="s">
        <v>154</v>
      </c>
      <c r="L172" s="73" t="s">
        <v>154</v>
      </c>
      <c r="M172" s="73" t="s">
        <v>154</v>
      </c>
      <c r="N172" s="73" t="s">
        <v>154</v>
      </c>
      <c r="O172" s="73" t="s">
        <v>154</v>
      </c>
      <c r="P172" s="73" t="s">
        <v>154</v>
      </c>
      <c r="Q172" s="73" t="s">
        <v>154</v>
      </c>
      <c r="R172" s="73" t="s">
        <v>154</v>
      </c>
      <c r="S172" s="73" t="s">
        <v>154</v>
      </c>
      <c r="T172" s="73" t="s">
        <v>154</v>
      </c>
      <c r="U172" s="73" t="s">
        <v>154</v>
      </c>
    </row>
    <row r="173" spans="1:21" ht="22.95" customHeight="1" x14ac:dyDescent="0.25">
      <c r="A173" s="64"/>
      <c r="B173" s="74" t="s">
        <v>186</v>
      </c>
      <c r="C173" s="69">
        <v>0.27344999999999997</v>
      </c>
      <c r="D173" s="69">
        <v>0.24531999999999998</v>
      </c>
      <c r="E173" s="69" t="s">
        <v>154</v>
      </c>
      <c r="F173" s="69" t="s">
        <v>154</v>
      </c>
      <c r="G173" s="69">
        <v>0.26429000000000002</v>
      </c>
      <c r="H173" s="69" t="s">
        <v>154</v>
      </c>
      <c r="I173" s="69" t="s">
        <v>154</v>
      </c>
      <c r="J173" s="69" t="s">
        <v>154</v>
      </c>
      <c r="K173" s="69" t="s">
        <v>154</v>
      </c>
      <c r="L173" s="69" t="s">
        <v>154</v>
      </c>
      <c r="M173" s="69" t="s">
        <v>154</v>
      </c>
      <c r="N173" s="69" t="s">
        <v>154</v>
      </c>
      <c r="O173" s="69" t="s">
        <v>154</v>
      </c>
      <c r="P173" s="69" t="s">
        <v>154</v>
      </c>
      <c r="Q173" s="69" t="s">
        <v>154</v>
      </c>
      <c r="R173" s="69" t="s">
        <v>154</v>
      </c>
      <c r="S173" s="69" t="s">
        <v>154</v>
      </c>
      <c r="T173" s="69" t="s">
        <v>154</v>
      </c>
      <c r="U173" s="69" t="s">
        <v>154</v>
      </c>
    </row>
    <row r="174" spans="1:21" ht="12.6" customHeight="1" x14ac:dyDescent="0.25">
      <c r="A174" s="64"/>
      <c r="B174" s="74" t="s">
        <v>119</v>
      </c>
      <c r="C174" s="69" t="s">
        <v>154</v>
      </c>
      <c r="D174" s="69">
        <v>0.43068000000000001</v>
      </c>
      <c r="E174" s="69" t="s">
        <v>154</v>
      </c>
      <c r="F174" s="69" t="s">
        <v>154</v>
      </c>
      <c r="G174" s="69" t="s">
        <v>154</v>
      </c>
      <c r="H174" s="69" t="s">
        <v>154</v>
      </c>
      <c r="I174" s="69" t="s">
        <v>154</v>
      </c>
      <c r="J174" s="69" t="s">
        <v>154</v>
      </c>
      <c r="K174" s="69" t="s">
        <v>154</v>
      </c>
      <c r="L174" s="69" t="s">
        <v>154</v>
      </c>
      <c r="M174" s="69" t="s">
        <v>154</v>
      </c>
      <c r="N174" s="69" t="s">
        <v>154</v>
      </c>
      <c r="O174" s="69" t="s">
        <v>154</v>
      </c>
      <c r="P174" s="69" t="s">
        <v>154</v>
      </c>
      <c r="Q174" s="69" t="s">
        <v>154</v>
      </c>
      <c r="R174" s="69" t="s">
        <v>154</v>
      </c>
      <c r="S174" s="69" t="s">
        <v>154</v>
      </c>
      <c r="T174" s="69" t="s">
        <v>154</v>
      </c>
      <c r="U174" s="69" t="s">
        <v>154</v>
      </c>
    </row>
    <row r="175" spans="1:21" ht="12.6" customHeight="1" x14ac:dyDescent="0.25">
      <c r="A175" s="64"/>
      <c r="B175" s="75" t="s">
        <v>159</v>
      </c>
      <c r="C175" s="69" t="s">
        <v>154</v>
      </c>
      <c r="D175" s="69" t="s">
        <v>154</v>
      </c>
      <c r="E175" s="69" t="s">
        <v>154</v>
      </c>
      <c r="F175" s="69" t="s">
        <v>154</v>
      </c>
      <c r="G175" s="69" t="s">
        <v>154</v>
      </c>
      <c r="H175" s="69" t="s">
        <v>154</v>
      </c>
      <c r="I175" s="69" t="s">
        <v>154</v>
      </c>
      <c r="J175" s="69" t="s">
        <v>154</v>
      </c>
      <c r="K175" s="69" t="s">
        <v>154</v>
      </c>
      <c r="L175" s="69" t="s">
        <v>154</v>
      </c>
      <c r="M175" s="69" t="s">
        <v>154</v>
      </c>
      <c r="N175" s="69" t="s">
        <v>154</v>
      </c>
      <c r="O175" s="69" t="s">
        <v>154</v>
      </c>
      <c r="P175" s="69" t="s">
        <v>154</v>
      </c>
      <c r="Q175" s="69">
        <v>4.0800000000000003E-3</v>
      </c>
      <c r="R175" s="69" t="s">
        <v>154</v>
      </c>
      <c r="S175" s="69" t="s">
        <v>154</v>
      </c>
      <c r="T175" s="69" t="s">
        <v>154</v>
      </c>
      <c r="U175" s="69" t="s">
        <v>154</v>
      </c>
    </row>
    <row r="176" spans="1:21" ht="12.6" customHeight="1" x14ac:dyDescent="0.25">
      <c r="A176" s="64"/>
      <c r="B176" s="74" t="s">
        <v>120</v>
      </c>
      <c r="C176" s="69" t="s">
        <v>154</v>
      </c>
      <c r="D176" s="69" t="s">
        <v>154</v>
      </c>
      <c r="E176" s="71" t="s">
        <v>154</v>
      </c>
      <c r="F176" s="69" t="s">
        <v>154</v>
      </c>
      <c r="G176" s="69" t="s">
        <v>154</v>
      </c>
      <c r="H176" s="71">
        <v>8.3499999999999998E-3</v>
      </c>
      <c r="I176" s="69" t="s">
        <v>154</v>
      </c>
      <c r="J176" s="69" t="s">
        <v>154</v>
      </c>
      <c r="K176" s="71" t="s">
        <v>154</v>
      </c>
      <c r="L176" s="69" t="s">
        <v>154</v>
      </c>
      <c r="M176" s="69" t="s">
        <v>154</v>
      </c>
      <c r="N176" s="71" t="s">
        <v>154</v>
      </c>
      <c r="O176" s="69">
        <v>1.4590000000000001E-2</v>
      </c>
      <c r="P176" s="69" t="s">
        <v>154</v>
      </c>
      <c r="Q176" s="71" t="s">
        <v>154</v>
      </c>
      <c r="R176" s="69" t="s">
        <v>154</v>
      </c>
      <c r="S176" s="69" t="s">
        <v>154</v>
      </c>
      <c r="T176" s="71" t="s">
        <v>154</v>
      </c>
      <c r="U176" s="69" t="s">
        <v>154</v>
      </c>
    </row>
    <row r="177" spans="1:21" ht="12.6" customHeight="1" x14ac:dyDescent="0.25">
      <c r="A177" s="64"/>
      <c r="B177" s="74" t="s">
        <v>151</v>
      </c>
      <c r="C177" s="69">
        <v>11.35276</v>
      </c>
      <c r="D177" s="69" t="s">
        <v>154</v>
      </c>
      <c r="E177" s="69" t="s">
        <v>154</v>
      </c>
      <c r="F177" s="69" t="s">
        <v>154</v>
      </c>
      <c r="G177" s="69" t="s">
        <v>154</v>
      </c>
      <c r="H177" s="69" t="s">
        <v>154</v>
      </c>
      <c r="I177" s="69" t="s">
        <v>154</v>
      </c>
      <c r="J177" s="69">
        <v>12.331110000000001</v>
      </c>
      <c r="K177" s="69" t="s">
        <v>154</v>
      </c>
      <c r="L177" s="69" t="s">
        <v>154</v>
      </c>
      <c r="M177" s="69" t="s">
        <v>154</v>
      </c>
      <c r="N177" s="69" t="s">
        <v>154</v>
      </c>
      <c r="O177" s="69" t="s">
        <v>154</v>
      </c>
      <c r="P177" s="69" t="s">
        <v>154</v>
      </c>
      <c r="Q177" s="69" t="s">
        <v>154</v>
      </c>
      <c r="R177" s="69" t="s">
        <v>154</v>
      </c>
      <c r="S177" s="69" t="s">
        <v>154</v>
      </c>
      <c r="T177" s="69" t="s">
        <v>154</v>
      </c>
      <c r="U177" s="69" t="s">
        <v>154</v>
      </c>
    </row>
    <row r="178" spans="1:21" ht="12.6" customHeight="1" x14ac:dyDescent="0.25">
      <c r="A178" s="64"/>
      <c r="B178" s="76" t="s">
        <v>121</v>
      </c>
      <c r="C178" s="72" t="s">
        <v>154</v>
      </c>
      <c r="D178" s="72" t="s">
        <v>154</v>
      </c>
      <c r="E178" s="72" t="s">
        <v>154</v>
      </c>
      <c r="F178" s="72" t="s">
        <v>154</v>
      </c>
      <c r="G178" s="72" t="s">
        <v>154</v>
      </c>
      <c r="H178" s="72" t="s">
        <v>154</v>
      </c>
      <c r="I178" s="72" t="s">
        <v>154</v>
      </c>
      <c r="J178" s="72">
        <v>6.2605300000000002</v>
      </c>
      <c r="K178" s="72" t="s">
        <v>154</v>
      </c>
      <c r="L178" s="72" t="s">
        <v>154</v>
      </c>
      <c r="M178" s="72" t="s">
        <v>154</v>
      </c>
      <c r="N178" s="72" t="s">
        <v>154</v>
      </c>
      <c r="O178" s="72" t="s">
        <v>154</v>
      </c>
      <c r="P178" s="72" t="s">
        <v>154</v>
      </c>
      <c r="Q178" s="72" t="s">
        <v>154</v>
      </c>
      <c r="R178" s="72" t="s">
        <v>154</v>
      </c>
      <c r="S178" s="72" t="s">
        <v>154</v>
      </c>
      <c r="T178" s="72" t="s">
        <v>154</v>
      </c>
      <c r="U178" s="72" t="s">
        <v>154</v>
      </c>
    </row>
    <row r="179" spans="1:21" ht="12.6" customHeight="1" x14ac:dyDescent="0.25">
      <c r="A179" s="64"/>
      <c r="B179" s="76" t="s">
        <v>187</v>
      </c>
      <c r="C179" s="72">
        <v>11.82673</v>
      </c>
      <c r="D179" s="72" t="s">
        <v>154</v>
      </c>
      <c r="E179" s="72" t="s">
        <v>154</v>
      </c>
      <c r="F179" s="72" t="s">
        <v>154</v>
      </c>
      <c r="G179" s="72" t="s">
        <v>154</v>
      </c>
      <c r="H179" s="72">
        <v>9.4997099999999985</v>
      </c>
      <c r="I179" s="72" t="s">
        <v>154</v>
      </c>
      <c r="J179" s="72" t="s">
        <v>154</v>
      </c>
      <c r="K179" s="72" t="s">
        <v>154</v>
      </c>
      <c r="L179" s="72" t="s">
        <v>154</v>
      </c>
      <c r="M179" s="72" t="s">
        <v>154</v>
      </c>
      <c r="N179" s="72" t="s">
        <v>154</v>
      </c>
      <c r="O179" s="72" t="s">
        <v>154</v>
      </c>
      <c r="P179" s="72" t="s">
        <v>154</v>
      </c>
      <c r="Q179" s="72" t="s">
        <v>154</v>
      </c>
      <c r="R179" s="72" t="s">
        <v>154</v>
      </c>
      <c r="S179" s="72" t="s">
        <v>154</v>
      </c>
      <c r="T179" s="72" t="s">
        <v>154</v>
      </c>
      <c r="U179" s="72" t="s">
        <v>154</v>
      </c>
    </row>
    <row r="180" spans="1:21" ht="12.6" customHeight="1" x14ac:dyDescent="0.25">
      <c r="A180" s="64"/>
      <c r="B180" s="76" t="s">
        <v>122</v>
      </c>
      <c r="C180" s="73" t="s">
        <v>154</v>
      </c>
      <c r="D180" s="73" t="s">
        <v>154</v>
      </c>
      <c r="E180" s="73">
        <v>2.7489999999999997E-2</v>
      </c>
      <c r="F180" s="73" t="s">
        <v>154</v>
      </c>
      <c r="G180" s="73" t="s">
        <v>154</v>
      </c>
      <c r="H180" s="73" t="s">
        <v>154</v>
      </c>
      <c r="I180" s="73" t="s">
        <v>154</v>
      </c>
      <c r="J180" s="73">
        <v>1.5570000000000001E-2</v>
      </c>
      <c r="K180" s="73" t="s">
        <v>154</v>
      </c>
      <c r="L180" s="73" t="s">
        <v>154</v>
      </c>
      <c r="M180" s="73" t="s">
        <v>154</v>
      </c>
      <c r="N180" s="73" t="s">
        <v>154</v>
      </c>
      <c r="O180" s="73" t="s">
        <v>154</v>
      </c>
      <c r="P180" s="73" t="s">
        <v>154</v>
      </c>
      <c r="Q180" s="73" t="s">
        <v>154</v>
      </c>
      <c r="R180" s="73" t="s">
        <v>154</v>
      </c>
      <c r="S180" s="73" t="s">
        <v>154</v>
      </c>
      <c r="T180" s="73" t="s">
        <v>154</v>
      </c>
      <c r="U180" s="73" t="s">
        <v>154</v>
      </c>
    </row>
    <row r="181" spans="1:21" ht="12.6" customHeight="1" x14ac:dyDescent="0.25">
      <c r="A181" s="64"/>
      <c r="B181" s="76" t="s">
        <v>76</v>
      </c>
      <c r="C181" s="73">
        <v>7.2269300000000003</v>
      </c>
      <c r="D181" s="73">
        <v>4.2543299999999995</v>
      </c>
      <c r="E181" s="73">
        <v>4.42394</v>
      </c>
      <c r="F181" s="73">
        <v>4.2635899999999998</v>
      </c>
      <c r="G181" s="73">
        <v>4.0982599999999998</v>
      </c>
      <c r="H181" s="73">
        <v>3.7768000000000002</v>
      </c>
      <c r="I181" s="73">
        <v>3.51369</v>
      </c>
      <c r="J181" s="73">
        <v>3.5461100000000001</v>
      </c>
      <c r="K181" s="73">
        <v>3.58954</v>
      </c>
      <c r="L181" s="73">
        <v>3.5302199999999999</v>
      </c>
      <c r="M181" s="73">
        <v>3.40808</v>
      </c>
      <c r="N181" s="73">
        <v>3.21733</v>
      </c>
      <c r="O181" s="73">
        <v>3.21265</v>
      </c>
      <c r="P181" s="73">
        <v>3.1550599999999998</v>
      </c>
      <c r="Q181" s="73">
        <v>3.2704899999999997</v>
      </c>
      <c r="R181" s="73">
        <v>3.1705799999999997</v>
      </c>
      <c r="S181" s="73">
        <v>3.0914999999999999</v>
      </c>
      <c r="T181" s="73">
        <v>3.13748</v>
      </c>
      <c r="U181" s="73">
        <v>3.1623000000000001</v>
      </c>
    </row>
    <row r="182" spans="1:21" ht="12.6" customHeight="1" x14ac:dyDescent="0.25">
      <c r="A182" s="64"/>
      <c r="B182" s="76" t="s">
        <v>29</v>
      </c>
      <c r="C182" s="73">
        <v>2.1341300000000003</v>
      </c>
      <c r="D182" s="73">
        <v>2.0529999999999999</v>
      </c>
      <c r="E182" s="73">
        <v>2.0418699999999999</v>
      </c>
      <c r="F182" s="73">
        <v>1.9941099999999998</v>
      </c>
      <c r="G182" s="73">
        <v>1.9973299999999998</v>
      </c>
      <c r="H182" s="73">
        <v>2.0453699999999997</v>
      </c>
      <c r="I182" s="73">
        <v>2.02807</v>
      </c>
      <c r="J182" s="73">
        <v>2.13348</v>
      </c>
      <c r="K182" s="73">
        <v>2.1055900000000003</v>
      </c>
      <c r="L182" s="73">
        <v>2.17509</v>
      </c>
      <c r="M182" s="73">
        <v>2.0817399999999999</v>
      </c>
      <c r="N182" s="73">
        <v>1.9884500000000001</v>
      </c>
      <c r="O182" s="73">
        <v>2.0033599999999998</v>
      </c>
      <c r="P182" s="73">
        <v>2.0199500000000001</v>
      </c>
      <c r="Q182" s="73">
        <v>2.0759099999999999</v>
      </c>
      <c r="R182" s="73">
        <v>1.9630099999999999</v>
      </c>
      <c r="S182" s="73">
        <v>1.9947300000000001</v>
      </c>
      <c r="T182" s="73">
        <v>1.9570000000000001</v>
      </c>
      <c r="U182" s="73">
        <v>1.9027499999999999</v>
      </c>
    </row>
    <row r="183" spans="1:21" ht="12.6" customHeight="1" x14ac:dyDescent="0.25">
      <c r="A183" s="64"/>
      <c r="B183" s="74" t="s">
        <v>152</v>
      </c>
      <c r="C183" s="69">
        <v>40.473849999999999</v>
      </c>
      <c r="D183" s="69">
        <v>35.45552</v>
      </c>
      <c r="E183" s="69" t="s">
        <v>154</v>
      </c>
      <c r="F183" s="69" t="s">
        <v>154</v>
      </c>
      <c r="G183" s="69" t="s">
        <v>154</v>
      </c>
      <c r="H183" s="69" t="s">
        <v>154</v>
      </c>
      <c r="I183" s="69" t="s">
        <v>154</v>
      </c>
      <c r="J183" s="69" t="s">
        <v>154</v>
      </c>
      <c r="K183" s="69" t="s">
        <v>154</v>
      </c>
      <c r="L183" s="69" t="s">
        <v>154</v>
      </c>
      <c r="M183" s="69" t="s">
        <v>154</v>
      </c>
      <c r="N183" s="69" t="s">
        <v>154</v>
      </c>
      <c r="O183" s="69" t="s">
        <v>154</v>
      </c>
      <c r="P183" s="69" t="s">
        <v>154</v>
      </c>
      <c r="Q183" s="69" t="s">
        <v>154</v>
      </c>
      <c r="R183" s="69" t="s">
        <v>154</v>
      </c>
      <c r="S183" s="69" t="s">
        <v>154</v>
      </c>
      <c r="T183" s="69" t="s">
        <v>154</v>
      </c>
      <c r="U183" s="69" t="s">
        <v>154</v>
      </c>
    </row>
    <row r="184" spans="1:21" ht="12.6" customHeight="1" x14ac:dyDescent="0.25">
      <c r="A184" s="64"/>
      <c r="B184" s="74" t="s">
        <v>30</v>
      </c>
      <c r="C184" s="69">
        <v>37.658519999999996</v>
      </c>
      <c r="D184" s="69">
        <v>37.127519999999997</v>
      </c>
      <c r="E184" s="69">
        <v>36.311190000000003</v>
      </c>
      <c r="F184" s="69">
        <v>40.296440000000004</v>
      </c>
      <c r="G184" s="69">
        <v>39.239449999999998</v>
      </c>
      <c r="H184" s="69">
        <v>40.935720000000003</v>
      </c>
      <c r="I184" s="69">
        <v>41.817339999999994</v>
      </c>
      <c r="J184" s="69">
        <v>43.465629999999997</v>
      </c>
      <c r="K184" s="69">
        <v>42.754620000000003</v>
      </c>
      <c r="L184" s="69">
        <v>41.650889999999997</v>
      </c>
      <c r="M184" s="69">
        <v>43.945219999999999</v>
      </c>
      <c r="N184" s="69">
        <v>42.353360000000002</v>
      </c>
      <c r="O184" s="69">
        <v>40.040769999999995</v>
      </c>
      <c r="P184" s="69">
        <v>40.824239999999996</v>
      </c>
      <c r="Q184" s="69">
        <v>41.738410000000002</v>
      </c>
      <c r="R184" s="69">
        <v>38.013210000000001</v>
      </c>
      <c r="S184" s="69">
        <v>38.067929999999997</v>
      </c>
      <c r="T184" s="69">
        <v>39.305250000000001</v>
      </c>
      <c r="U184" s="69">
        <v>37.915430000000001</v>
      </c>
    </row>
    <row r="185" spans="1:21" ht="12.6" customHeight="1" x14ac:dyDescent="0.25">
      <c r="A185" s="64"/>
      <c r="B185" s="75" t="s">
        <v>77</v>
      </c>
      <c r="C185" s="69" t="s">
        <v>154</v>
      </c>
      <c r="D185" s="69">
        <v>11.94543</v>
      </c>
      <c r="E185" s="69">
        <v>11.461</v>
      </c>
      <c r="F185" s="69" t="s">
        <v>154</v>
      </c>
      <c r="G185" s="69" t="s">
        <v>154</v>
      </c>
      <c r="H185" s="69" t="s">
        <v>154</v>
      </c>
      <c r="I185" s="69" t="s">
        <v>154</v>
      </c>
      <c r="J185" s="69">
        <v>4.70913</v>
      </c>
      <c r="K185" s="69" t="s">
        <v>154</v>
      </c>
      <c r="L185" s="69" t="s">
        <v>154</v>
      </c>
      <c r="M185" s="69" t="s">
        <v>154</v>
      </c>
      <c r="N185" s="69" t="s">
        <v>154</v>
      </c>
      <c r="O185" s="69" t="s">
        <v>154</v>
      </c>
      <c r="P185" s="69" t="s">
        <v>154</v>
      </c>
      <c r="Q185" s="69" t="s">
        <v>154</v>
      </c>
      <c r="R185" s="69" t="s">
        <v>154</v>
      </c>
      <c r="S185" s="69" t="s">
        <v>154</v>
      </c>
      <c r="T185" s="69" t="s">
        <v>154</v>
      </c>
      <c r="U185" s="69" t="s">
        <v>154</v>
      </c>
    </row>
    <row r="186" spans="1:21" ht="12.6" customHeight="1" x14ac:dyDescent="0.25">
      <c r="A186" s="64"/>
      <c r="B186" s="74" t="s">
        <v>78</v>
      </c>
      <c r="C186" s="69" t="s">
        <v>154</v>
      </c>
      <c r="D186" s="69" t="s">
        <v>154</v>
      </c>
      <c r="E186" s="71">
        <v>45.252000000000002</v>
      </c>
      <c r="F186" s="69" t="s">
        <v>154</v>
      </c>
      <c r="G186" s="69" t="s">
        <v>154</v>
      </c>
      <c r="H186" s="71" t="s">
        <v>154</v>
      </c>
      <c r="I186" s="69" t="s">
        <v>154</v>
      </c>
      <c r="J186" s="69">
        <v>57.437199999999997</v>
      </c>
      <c r="K186" s="71" t="s">
        <v>154</v>
      </c>
      <c r="L186" s="69" t="s">
        <v>154</v>
      </c>
      <c r="M186" s="69" t="s">
        <v>154</v>
      </c>
      <c r="N186" s="71" t="s">
        <v>154</v>
      </c>
      <c r="O186" s="69" t="s">
        <v>154</v>
      </c>
      <c r="P186" s="69" t="s">
        <v>154</v>
      </c>
      <c r="Q186" s="71" t="s">
        <v>154</v>
      </c>
      <c r="R186" s="69" t="s">
        <v>154</v>
      </c>
      <c r="S186" s="69" t="s">
        <v>154</v>
      </c>
      <c r="T186" s="71" t="s">
        <v>154</v>
      </c>
      <c r="U186" s="69" t="s">
        <v>154</v>
      </c>
    </row>
    <row r="187" spans="1:21" ht="12.6" customHeight="1" x14ac:dyDescent="0.25">
      <c r="A187" s="64"/>
      <c r="B187" s="74" t="s">
        <v>123</v>
      </c>
      <c r="C187" s="69" t="s">
        <v>154</v>
      </c>
      <c r="D187" s="69" t="s">
        <v>154</v>
      </c>
      <c r="E187" s="69" t="s">
        <v>154</v>
      </c>
      <c r="F187" s="69" t="s">
        <v>154</v>
      </c>
      <c r="G187" s="69" t="s">
        <v>154</v>
      </c>
      <c r="H187" s="69" t="s">
        <v>154</v>
      </c>
      <c r="I187" s="69" t="s">
        <v>154</v>
      </c>
      <c r="J187" s="69" t="s">
        <v>154</v>
      </c>
      <c r="K187" s="69" t="s">
        <v>154</v>
      </c>
      <c r="L187" s="69" t="s">
        <v>154</v>
      </c>
      <c r="M187" s="69">
        <v>0.84</v>
      </c>
      <c r="N187" s="69" t="s">
        <v>154</v>
      </c>
      <c r="O187" s="69" t="s">
        <v>154</v>
      </c>
      <c r="P187" s="69" t="s">
        <v>154</v>
      </c>
      <c r="Q187" s="69" t="s">
        <v>154</v>
      </c>
      <c r="R187" s="69" t="s">
        <v>154</v>
      </c>
      <c r="S187" s="69" t="s">
        <v>154</v>
      </c>
      <c r="T187" s="69" t="s">
        <v>154</v>
      </c>
      <c r="U187" s="69" t="s">
        <v>154</v>
      </c>
    </row>
    <row r="188" spans="1:21" ht="12.6" customHeight="1" x14ac:dyDescent="0.25">
      <c r="A188" s="64"/>
      <c r="B188" s="76" t="s">
        <v>79</v>
      </c>
      <c r="C188" s="72" t="s">
        <v>154</v>
      </c>
      <c r="D188" s="72">
        <v>1.23349</v>
      </c>
      <c r="E188" s="72" t="s">
        <v>154</v>
      </c>
      <c r="F188" s="72" t="s">
        <v>154</v>
      </c>
      <c r="G188" s="72" t="s">
        <v>154</v>
      </c>
      <c r="H188" s="72" t="s">
        <v>154</v>
      </c>
      <c r="I188" s="72" t="s">
        <v>154</v>
      </c>
      <c r="J188" s="72" t="s">
        <v>154</v>
      </c>
      <c r="K188" s="72" t="s">
        <v>154</v>
      </c>
      <c r="L188" s="72" t="s">
        <v>154</v>
      </c>
      <c r="M188" s="72" t="s">
        <v>154</v>
      </c>
      <c r="N188" s="72" t="s">
        <v>154</v>
      </c>
      <c r="O188" s="72" t="s">
        <v>154</v>
      </c>
      <c r="P188" s="72" t="s">
        <v>154</v>
      </c>
      <c r="Q188" s="72" t="s">
        <v>154</v>
      </c>
      <c r="R188" s="72" t="s">
        <v>154</v>
      </c>
      <c r="S188" s="72" t="s">
        <v>154</v>
      </c>
      <c r="T188" s="72" t="s">
        <v>154</v>
      </c>
      <c r="U188" s="72" t="s">
        <v>154</v>
      </c>
    </row>
    <row r="189" spans="1:21" ht="12.6" customHeight="1" x14ac:dyDescent="0.25">
      <c r="A189" s="64"/>
      <c r="B189" s="76" t="s">
        <v>31</v>
      </c>
      <c r="C189" s="72">
        <v>9.0462199999999999</v>
      </c>
      <c r="D189" s="72">
        <v>8.93398</v>
      </c>
      <c r="E189" s="72">
        <v>8.7232400000000005</v>
      </c>
      <c r="F189" s="72">
        <v>8.6765600000000003</v>
      </c>
      <c r="G189" s="72">
        <v>8.7891399999999997</v>
      </c>
      <c r="H189" s="72">
        <v>8.634739999999999</v>
      </c>
      <c r="I189" s="72">
        <v>8.4216700000000007</v>
      </c>
      <c r="J189" s="72">
        <v>8.3174100000000006</v>
      </c>
      <c r="K189" s="72">
        <v>8.2677700000000005</v>
      </c>
      <c r="L189" s="72">
        <v>8.1925699999999999</v>
      </c>
      <c r="M189" s="72">
        <v>8.0656499999999998</v>
      </c>
      <c r="N189" s="72">
        <v>8.1060999999999996</v>
      </c>
      <c r="O189" s="72">
        <v>7.9764699999999999</v>
      </c>
      <c r="P189" s="72">
        <v>7.93004</v>
      </c>
      <c r="Q189" s="72">
        <v>7.8899300000000006</v>
      </c>
      <c r="R189" s="72">
        <v>7.9367600000000005</v>
      </c>
      <c r="S189" s="72">
        <v>7.7253999999999996</v>
      </c>
      <c r="T189" s="72">
        <v>7.8027700000000006</v>
      </c>
      <c r="U189" s="72">
        <v>7.7865099999999998</v>
      </c>
    </row>
    <row r="190" spans="1:21" ht="12.6" customHeight="1" x14ac:dyDescent="0.25">
      <c r="A190" s="64"/>
      <c r="B190" s="76" t="s">
        <v>32</v>
      </c>
      <c r="C190" s="73">
        <v>6.0921000000000003</v>
      </c>
      <c r="D190" s="73">
        <v>5.8425900000000004</v>
      </c>
      <c r="E190" s="73">
        <v>5.81928</v>
      </c>
      <c r="F190" s="73">
        <v>5.78</v>
      </c>
      <c r="G190" s="73">
        <v>5.6056999999999997</v>
      </c>
      <c r="H190" s="73">
        <v>5.5778400000000001</v>
      </c>
      <c r="I190" s="73">
        <v>5.5111800000000004</v>
      </c>
      <c r="J190" s="73">
        <v>5.4956800000000001</v>
      </c>
      <c r="K190" s="73">
        <v>5.5609700000000002</v>
      </c>
      <c r="L190" s="73">
        <v>5.5357700000000003</v>
      </c>
      <c r="M190" s="73">
        <v>5.4608400000000001</v>
      </c>
      <c r="N190" s="73">
        <v>5.4473700000000003</v>
      </c>
      <c r="O190" s="73">
        <v>5.4741499999999998</v>
      </c>
      <c r="P190" s="73">
        <v>5.4926499999999994</v>
      </c>
      <c r="Q190" s="73">
        <v>5.55565</v>
      </c>
      <c r="R190" s="73">
        <v>5.6451799999999999</v>
      </c>
      <c r="S190" s="73">
        <v>5.5869900000000001</v>
      </c>
      <c r="T190" s="73">
        <v>5.6365200000000009</v>
      </c>
      <c r="U190" s="73">
        <v>5.5716000000000001</v>
      </c>
    </row>
    <row r="191" spans="1:21" ht="12.6" customHeight="1" x14ac:dyDescent="0.25">
      <c r="A191" s="64"/>
      <c r="B191" s="76" t="s">
        <v>33</v>
      </c>
      <c r="C191" s="73">
        <v>4.8689999999999998</v>
      </c>
      <c r="D191" s="73">
        <v>4.37</v>
      </c>
      <c r="E191" s="73">
        <v>3.976</v>
      </c>
      <c r="F191" s="73">
        <v>3.9340000000000002</v>
      </c>
      <c r="G191" s="73">
        <v>3.85</v>
      </c>
      <c r="H191" s="73">
        <v>3.85</v>
      </c>
      <c r="I191" s="73">
        <v>3.5819999999999999</v>
      </c>
      <c r="J191" s="73">
        <v>3.645</v>
      </c>
      <c r="K191" s="73">
        <v>3.6030000000000002</v>
      </c>
      <c r="L191" s="73">
        <v>4.0179999999999998</v>
      </c>
      <c r="M191" s="73">
        <v>4.1020000000000003</v>
      </c>
      <c r="N191" s="73">
        <v>4.5170000000000003</v>
      </c>
      <c r="O191" s="73">
        <v>4.6429999999999998</v>
      </c>
      <c r="P191" s="73">
        <v>4.3959999999999999</v>
      </c>
      <c r="Q191" s="73">
        <v>4.5010000000000003</v>
      </c>
      <c r="R191" s="73">
        <v>4.569</v>
      </c>
      <c r="S191" s="73">
        <v>5.6669999999999998</v>
      </c>
      <c r="T191" s="73">
        <v>5.7089999999999996</v>
      </c>
      <c r="U191" s="73" t="s">
        <v>154</v>
      </c>
    </row>
    <row r="192" spans="1:21" ht="12.6" customHeight="1" x14ac:dyDescent="0.25">
      <c r="A192" s="64"/>
      <c r="B192" s="76" t="s">
        <v>124</v>
      </c>
      <c r="C192" s="73" t="s">
        <v>154</v>
      </c>
      <c r="D192" s="73">
        <v>77.406019999999998</v>
      </c>
      <c r="E192" s="73" t="s">
        <v>154</v>
      </c>
      <c r="F192" s="73" t="s">
        <v>154</v>
      </c>
      <c r="G192" s="73" t="s">
        <v>154</v>
      </c>
      <c r="H192" s="73" t="s">
        <v>154</v>
      </c>
      <c r="I192" s="73" t="s">
        <v>154</v>
      </c>
      <c r="J192" s="73">
        <v>51.869759999999999</v>
      </c>
      <c r="K192" s="73" t="s">
        <v>154</v>
      </c>
      <c r="L192" s="73" t="s">
        <v>154</v>
      </c>
      <c r="M192" s="73" t="s">
        <v>154</v>
      </c>
      <c r="N192" s="73" t="s">
        <v>154</v>
      </c>
      <c r="O192" s="73" t="s">
        <v>154</v>
      </c>
      <c r="P192" s="73" t="s">
        <v>154</v>
      </c>
      <c r="Q192" s="73" t="s">
        <v>154</v>
      </c>
      <c r="R192" s="73" t="s">
        <v>154</v>
      </c>
      <c r="S192" s="73" t="s">
        <v>154</v>
      </c>
      <c r="T192" s="73" t="s">
        <v>154</v>
      </c>
      <c r="U192" s="73" t="s">
        <v>154</v>
      </c>
    </row>
    <row r="193" spans="1:21" ht="22.95" customHeight="1" x14ac:dyDescent="0.25">
      <c r="A193" s="64"/>
      <c r="B193" s="74" t="s">
        <v>188</v>
      </c>
      <c r="C193" s="69">
        <v>1.9082699999999999</v>
      </c>
      <c r="D193" s="69">
        <v>1.8885399999999999</v>
      </c>
      <c r="E193" s="69">
        <v>1.82504</v>
      </c>
      <c r="F193" s="69">
        <v>1.68211</v>
      </c>
      <c r="G193" s="69">
        <v>1.5710200000000001</v>
      </c>
      <c r="H193" s="69">
        <v>1.46296</v>
      </c>
      <c r="I193" s="69">
        <v>1.3775599999999999</v>
      </c>
      <c r="J193" s="69">
        <v>1.3795200000000001</v>
      </c>
      <c r="K193" s="69">
        <v>1.3132900000000001</v>
      </c>
      <c r="L193" s="69">
        <v>1.0733900000000001</v>
      </c>
      <c r="M193" s="69">
        <v>1.73136</v>
      </c>
      <c r="N193" s="69">
        <v>1.7875699999999999</v>
      </c>
      <c r="O193" s="69">
        <v>1.58284</v>
      </c>
      <c r="P193" s="69">
        <v>1.67624</v>
      </c>
      <c r="Q193" s="69">
        <v>1.4992699999999999</v>
      </c>
      <c r="R193" s="69">
        <v>1.4044300000000001</v>
      </c>
      <c r="S193" s="69">
        <v>1.3233900000000001</v>
      </c>
      <c r="T193" s="69" t="s">
        <v>154</v>
      </c>
      <c r="U193" s="69" t="s">
        <v>154</v>
      </c>
    </row>
    <row r="194" spans="1:21" ht="12.6" customHeight="1" x14ac:dyDescent="0.25">
      <c r="A194" s="64"/>
      <c r="B194" s="74" t="s">
        <v>189</v>
      </c>
      <c r="C194" s="69" t="s">
        <v>154</v>
      </c>
      <c r="D194" s="69" t="s">
        <v>154</v>
      </c>
      <c r="E194" s="69" t="s">
        <v>154</v>
      </c>
      <c r="F194" s="69" t="s">
        <v>154</v>
      </c>
      <c r="G194" s="69" t="s">
        <v>154</v>
      </c>
      <c r="H194" s="69" t="s">
        <v>154</v>
      </c>
      <c r="I194" s="69" t="s">
        <v>154</v>
      </c>
      <c r="J194" s="69" t="s">
        <v>154</v>
      </c>
      <c r="K194" s="69" t="s">
        <v>154</v>
      </c>
      <c r="L194" s="69" t="s">
        <v>154</v>
      </c>
      <c r="M194" s="69" t="s">
        <v>154</v>
      </c>
      <c r="N194" s="69" t="s">
        <v>154</v>
      </c>
      <c r="O194" s="69" t="s">
        <v>154</v>
      </c>
      <c r="P194" s="69" t="s">
        <v>154</v>
      </c>
      <c r="Q194" s="69" t="s">
        <v>154</v>
      </c>
      <c r="R194" s="69" t="s">
        <v>154</v>
      </c>
      <c r="S194" s="69" t="s">
        <v>154</v>
      </c>
      <c r="T194" s="69">
        <v>0.96626000000000001</v>
      </c>
      <c r="U194" s="69" t="s">
        <v>154</v>
      </c>
    </row>
    <row r="195" spans="1:21" ht="12.6" customHeight="1" x14ac:dyDescent="0.25">
      <c r="A195" s="64"/>
      <c r="B195" s="75" t="s">
        <v>80</v>
      </c>
      <c r="C195" s="69" t="s">
        <v>154</v>
      </c>
      <c r="D195" s="69">
        <v>3.2429999999999999</v>
      </c>
      <c r="E195" s="69">
        <v>3.2782800000000001</v>
      </c>
      <c r="F195" s="69">
        <v>4.1098999999999997</v>
      </c>
      <c r="G195" s="69">
        <v>4.2779999999999996</v>
      </c>
      <c r="H195" s="69">
        <v>4.4671000000000003</v>
      </c>
      <c r="I195" s="69" t="s">
        <v>154</v>
      </c>
      <c r="J195" s="69">
        <v>2.7208899999999998</v>
      </c>
      <c r="K195" s="69" t="s">
        <v>154</v>
      </c>
      <c r="L195" s="69" t="s">
        <v>154</v>
      </c>
      <c r="M195" s="69" t="s">
        <v>154</v>
      </c>
      <c r="N195" s="69" t="s">
        <v>154</v>
      </c>
      <c r="O195" s="69" t="s">
        <v>154</v>
      </c>
      <c r="P195" s="69" t="s">
        <v>154</v>
      </c>
      <c r="Q195" s="69" t="s">
        <v>154</v>
      </c>
      <c r="R195" s="69" t="s">
        <v>154</v>
      </c>
      <c r="S195" s="69" t="s">
        <v>154</v>
      </c>
      <c r="T195" s="69" t="s">
        <v>154</v>
      </c>
      <c r="U195" s="69" t="s">
        <v>154</v>
      </c>
    </row>
    <row r="196" spans="1:21" ht="12.6" customHeight="1" x14ac:dyDescent="0.25">
      <c r="A196" s="64"/>
      <c r="B196" s="74" t="s">
        <v>125</v>
      </c>
      <c r="C196" s="69" t="s">
        <v>154</v>
      </c>
      <c r="D196" s="69">
        <v>6.1749999999999999E-2</v>
      </c>
      <c r="E196" s="71" t="s">
        <v>154</v>
      </c>
      <c r="F196" s="69" t="s">
        <v>154</v>
      </c>
      <c r="G196" s="69" t="s">
        <v>154</v>
      </c>
      <c r="H196" s="71" t="s">
        <v>154</v>
      </c>
      <c r="I196" s="69" t="s">
        <v>154</v>
      </c>
      <c r="J196" s="69">
        <v>9.3420000000000003E-2</v>
      </c>
      <c r="K196" s="71" t="s">
        <v>154</v>
      </c>
      <c r="L196" s="69" t="s">
        <v>154</v>
      </c>
      <c r="M196" s="69" t="s">
        <v>154</v>
      </c>
      <c r="N196" s="71" t="s">
        <v>154</v>
      </c>
      <c r="O196" s="69" t="s">
        <v>154</v>
      </c>
      <c r="P196" s="69" t="s">
        <v>154</v>
      </c>
      <c r="Q196" s="71" t="s">
        <v>154</v>
      </c>
      <c r="R196" s="69" t="s">
        <v>154</v>
      </c>
      <c r="S196" s="69" t="s">
        <v>154</v>
      </c>
      <c r="T196" s="71" t="s">
        <v>154</v>
      </c>
      <c r="U196" s="69" t="s">
        <v>154</v>
      </c>
    </row>
    <row r="197" spans="1:21" ht="12.6" customHeight="1" x14ac:dyDescent="0.25">
      <c r="A197" s="64"/>
      <c r="B197" s="74" t="s">
        <v>81</v>
      </c>
      <c r="C197" s="69">
        <v>0.33872000000000002</v>
      </c>
      <c r="D197" s="69" t="s">
        <v>154</v>
      </c>
      <c r="E197" s="69" t="s">
        <v>154</v>
      </c>
      <c r="F197" s="69" t="s">
        <v>154</v>
      </c>
      <c r="G197" s="69" t="s">
        <v>154</v>
      </c>
      <c r="H197" s="69" t="s">
        <v>154</v>
      </c>
      <c r="I197" s="69" t="s">
        <v>154</v>
      </c>
      <c r="J197" s="69" t="s">
        <v>154</v>
      </c>
      <c r="K197" s="69" t="s">
        <v>154</v>
      </c>
      <c r="L197" s="69" t="s">
        <v>154</v>
      </c>
      <c r="M197" s="69" t="s">
        <v>154</v>
      </c>
      <c r="N197" s="69" t="s">
        <v>154</v>
      </c>
      <c r="O197" s="69" t="s">
        <v>154</v>
      </c>
      <c r="P197" s="69" t="s">
        <v>154</v>
      </c>
      <c r="Q197" s="69" t="s">
        <v>154</v>
      </c>
      <c r="R197" s="69" t="s">
        <v>154</v>
      </c>
      <c r="S197" s="69" t="s">
        <v>154</v>
      </c>
      <c r="T197" s="69" t="s">
        <v>154</v>
      </c>
      <c r="U197" s="69" t="s">
        <v>154</v>
      </c>
    </row>
    <row r="198" spans="1:21" ht="12.6" customHeight="1" x14ac:dyDescent="0.25">
      <c r="A198" s="64"/>
      <c r="B198" s="76" t="s">
        <v>82</v>
      </c>
      <c r="C198" s="72" t="s">
        <v>154</v>
      </c>
      <c r="D198" s="72">
        <v>6.0179600000000004</v>
      </c>
      <c r="E198" s="72" t="s">
        <v>154</v>
      </c>
      <c r="F198" s="72" t="s">
        <v>154</v>
      </c>
      <c r="G198" s="72" t="s">
        <v>154</v>
      </c>
      <c r="H198" s="72" t="s">
        <v>154</v>
      </c>
      <c r="I198" s="72" t="s">
        <v>154</v>
      </c>
      <c r="J198" s="72">
        <v>7.6376299999999997</v>
      </c>
      <c r="K198" s="72" t="s">
        <v>154</v>
      </c>
      <c r="L198" s="72" t="s">
        <v>154</v>
      </c>
      <c r="M198" s="72" t="s">
        <v>154</v>
      </c>
      <c r="N198" s="72" t="s">
        <v>154</v>
      </c>
      <c r="O198" s="72" t="s">
        <v>154</v>
      </c>
      <c r="P198" s="72" t="s">
        <v>154</v>
      </c>
      <c r="Q198" s="72" t="s">
        <v>154</v>
      </c>
      <c r="R198" s="72" t="s">
        <v>154</v>
      </c>
      <c r="S198" s="72" t="s">
        <v>154</v>
      </c>
      <c r="T198" s="72" t="s">
        <v>154</v>
      </c>
      <c r="U198" s="72" t="s">
        <v>154</v>
      </c>
    </row>
    <row r="199" spans="1:21" ht="12.6" customHeight="1" x14ac:dyDescent="0.25">
      <c r="A199" s="64"/>
      <c r="B199" s="76" t="s">
        <v>83</v>
      </c>
      <c r="C199" s="72">
        <v>30.387740000000001</v>
      </c>
      <c r="D199" s="72">
        <v>29.768060000000002</v>
      </c>
      <c r="E199" s="72">
        <v>29.234200000000001</v>
      </c>
      <c r="F199" s="72">
        <v>29.65071</v>
      </c>
      <c r="G199" s="72">
        <v>28.17362</v>
      </c>
      <c r="H199" s="72">
        <v>28.86168</v>
      </c>
      <c r="I199" s="72">
        <v>29.116569999999999</v>
      </c>
      <c r="J199" s="72">
        <v>27.847560000000001</v>
      </c>
      <c r="K199" s="72">
        <v>26.421419999999998</v>
      </c>
      <c r="L199" s="72">
        <v>24.94482</v>
      </c>
      <c r="M199" s="72">
        <v>25.791889999999999</v>
      </c>
      <c r="N199" s="72">
        <v>25.443060000000003</v>
      </c>
      <c r="O199" s="72">
        <v>26.28012</v>
      </c>
      <c r="P199" s="72">
        <v>26.951509999999999</v>
      </c>
      <c r="Q199" s="72">
        <v>26.758430000000001</v>
      </c>
      <c r="R199" s="72">
        <v>25.472990000000003</v>
      </c>
      <c r="S199" s="72">
        <v>26.104140000000001</v>
      </c>
      <c r="T199" s="72">
        <v>27.126840000000001</v>
      </c>
      <c r="U199" s="72">
        <v>28.833069999999999</v>
      </c>
    </row>
    <row r="200" spans="1:21" ht="12.6" customHeight="1" x14ac:dyDescent="0.25">
      <c r="A200" s="64"/>
      <c r="B200" s="76" t="s">
        <v>84</v>
      </c>
      <c r="C200" s="73" t="s">
        <v>154</v>
      </c>
      <c r="D200" s="73">
        <v>2.8710300000000002</v>
      </c>
      <c r="E200" s="73" t="s">
        <v>154</v>
      </c>
      <c r="F200" s="73" t="s">
        <v>154</v>
      </c>
      <c r="G200" s="73" t="s">
        <v>154</v>
      </c>
      <c r="H200" s="73" t="s">
        <v>154</v>
      </c>
      <c r="I200" s="73" t="s">
        <v>154</v>
      </c>
      <c r="J200" s="73">
        <v>2.8788100000000001</v>
      </c>
      <c r="K200" s="73" t="s">
        <v>154</v>
      </c>
      <c r="L200" s="73" t="s">
        <v>154</v>
      </c>
      <c r="M200" s="73" t="s">
        <v>154</v>
      </c>
      <c r="N200" s="73">
        <v>6.8054600000000001</v>
      </c>
      <c r="O200" s="73" t="s">
        <v>154</v>
      </c>
      <c r="P200" s="73" t="s">
        <v>154</v>
      </c>
      <c r="Q200" s="73" t="s">
        <v>154</v>
      </c>
      <c r="R200" s="73" t="s">
        <v>154</v>
      </c>
      <c r="S200" s="73" t="s">
        <v>154</v>
      </c>
      <c r="T200" s="73" t="s">
        <v>154</v>
      </c>
      <c r="U200" s="73" t="s">
        <v>154</v>
      </c>
    </row>
    <row r="201" spans="1:21" ht="12.6" customHeight="1" x14ac:dyDescent="0.25">
      <c r="A201" s="64"/>
      <c r="B201" s="76" t="s">
        <v>153</v>
      </c>
      <c r="C201" s="73" t="s">
        <v>154</v>
      </c>
      <c r="D201" s="73">
        <v>9.1E-4</v>
      </c>
      <c r="E201" s="73" t="s">
        <v>154</v>
      </c>
      <c r="F201" s="73" t="s">
        <v>154</v>
      </c>
      <c r="G201" s="73" t="s">
        <v>154</v>
      </c>
      <c r="H201" s="73" t="s">
        <v>154</v>
      </c>
      <c r="I201" s="73" t="s">
        <v>154</v>
      </c>
      <c r="J201" s="73" t="s">
        <v>154</v>
      </c>
      <c r="K201" s="73" t="s">
        <v>154</v>
      </c>
      <c r="L201" s="73" t="s">
        <v>154</v>
      </c>
      <c r="M201" s="73" t="s">
        <v>154</v>
      </c>
      <c r="N201" s="73" t="s">
        <v>154</v>
      </c>
      <c r="O201" s="73" t="s">
        <v>154</v>
      </c>
      <c r="P201" s="73" t="s">
        <v>154</v>
      </c>
      <c r="Q201" s="73" t="s">
        <v>154</v>
      </c>
      <c r="R201" s="73" t="s">
        <v>154</v>
      </c>
      <c r="S201" s="73" t="s">
        <v>154</v>
      </c>
      <c r="T201" s="73" t="s">
        <v>154</v>
      </c>
      <c r="U201" s="73" t="s">
        <v>154</v>
      </c>
    </row>
    <row r="202" spans="1:21" ht="12.6" customHeight="1" x14ac:dyDescent="0.25">
      <c r="A202" s="64"/>
      <c r="B202" s="76" t="s">
        <v>126</v>
      </c>
      <c r="C202" s="73" t="s">
        <v>154</v>
      </c>
      <c r="D202" s="73">
        <v>37.503509999999999</v>
      </c>
      <c r="E202" s="73" t="s">
        <v>154</v>
      </c>
      <c r="F202" s="73" t="s">
        <v>154</v>
      </c>
      <c r="G202" s="73" t="s">
        <v>154</v>
      </c>
      <c r="H202" s="73" t="s">
        <v>154</v>
      </c>
      <c r="I202" s="73" t="s">
        <v>154</v>
      </c>
      <c r="J202" s="73">
        <v>21.80978</v>
      </c>
      <c r="K202" s="73" t="s">
        <v>154</v>
      </c>
      <c r="L202" s="73" t="s">
        <v>154</v>
      </c>
      <c r="M202" s="73" t="s">
        <v>154</v>
      </c>
      <c r="N202" s="73" t="s">
        <v>154</v>
      </c>
      <c r="O202" s="73" t="s">
        <v>154</v>
      </c>
      <c r="P202" s="73" t="s">
        <v>154</v>
      </c>
      <c r="Q202" s="73" t="s">
        <v>154</v>
      </c>
      <c r="R202" s="73" t="s">
        <v>154</v>
      </c>
      <c r="S202" s="73" t="s">
        <v>154</v>
      </c>
      <c r="T202" s="73" t="s">
        <v>154</v>
      </c>
      <c r="U202" s="73" t="s">
        <v>154</v>
      </c>
    </row>
    <row r="203" spans="1:21" ht="12.6" customHeight="1" x14ac:dyDescent="0.25">
      <c r="A203" s="64"/>
      <c r="B203" s="74" t="s">
        <v>85</v>
      </c>
      <c r="C203" s="69">
        <v>103.60253</v>
      </c>
      <c r="D203" s="69">
        <v>74.490399999999994</v>
      </c>
      <c r="E203" s="69">
        <v>66.469100000000012</v>
      </c>
      <c r="F203" s="69">
        <v>56.324829999999999</v>
      </c>
      <c r="G203" s="69">
        <v>50.45646</v>
      </c>
      <c r="H203" s="69">
        <v>45.936360000000001</v>
      </c>
      <c r="I203" s="69">
        <v>41.478910000000006</v>
      </c>
      <c r="J203" s="69">
        <v>37.372459999999997</v>
      </c>
      <c r="K203" s="69">
        <v>37.858599999999996</v>
      </c>
      <c r="L203" s="69">
        <v>38.10622</v>
      </c>
      <c r="M203" s="69">
        <v>34.910650000000004</v>
      </c>
      <c r="N203" s="69">
        <v>34.472410000000004</v>
      </c>
      <c r="O203" s="69">
        <v>33.824589999999993</v>
      </c>
      <c r="P203" s="69">
        <v>33.689160000000001</v>
      </c>
      <c r="Q203" s="69">
        <v>33.094059999999999</v>
      </c>
      <c r="R203" s="69">
        <v>35.28389</v>
      </c>
      <c r="S203" s="69">
        <v>33.610320000000002</v>
      </c>
      <c r="T203" s="69">
        <v>34.56326</v>
      </c>
      <c r="U203" s="69">
        <v>36.2986</v>
      </c>
    </row>
    <row r="204" spans="1:21" ht="12.6" customHeight="1" x14ac:dyDescent="0.25">
      <c r="A204" s="64"/>
      <c r="B204" s="74" t="s">
        <v>127</v>
      </c>
      <c r="C204" s="69" t="s">
        <v>154</v>
      </c>
      <c r="D204" s="69">
        <v>54.4604</v>
      </c>
      <c r="E204" s="69" t="s">
        <v>154</v>
      </c>
      <c r="F204" s="69" t="s">
        <v>154</v>
      </c>
      <c r="G204" s="69" t="s">
        <v>154</v>
      </c>
      <c r="H204" s="69" t="s">
        <v>154</v>
      </c>
      <c r="I204" s="69" t="s">
        <v>154</v>
      </c>
      <c r="J204" s="69">
        <v>4.3460000000000001</v>
      </c>
      <c r="K204" s="69" t="s">
        <v>154</v>
      </c>
      <c r="L204" s="69" t="s">
        <v>154</v>
      </c>
      <c r="M204" s="69" t="s">
        <v>154</v>
      </c>
      <c r="N204" s="69" t="s">
        <v>154</v>
      </c>
      <c r="O204" s="69">
        <v>3.9929999999999999</v>
      </c>
      <c r="P204" s="69" t="s">
        <v>154</v>
      </c>
      <c r="Q204" s="69" t="s">
        <v>154</v>
      </c>
      <c r="R204" s="69" t="s">
        <v>154</v>
      </c>
      <c r="S204" s="69" t="s">
        <v>154</v>
      </c>
      <c r="T204" s="69" t="s">
        <v>154</v>
      </c>
      <c r="U204" s="69" t="s">
        <v>154</v>
      </c>
    </row>
    <row r="205" spans="1:21" ht="22.95" customHeight="1" x14ac:dyDescent="0.25">
      <c r="A205" s="64"/>
      <c r="B205" s="79" t="s">
        <v>190</v>
      </c>
      <c r="C205" s="69">
        <v>65.509239999999991</v>
      </c>
      <c r="D205" s="69">
        <v>64.793520000000001</v>
      </c>
      <c r="E205" s="69">
        <v>64.378399999999999</v>
      </c>
      <c r="F205" s="69">
        <v>64.935919999999996</v>
      </c>
      <c r="G205" s="69">
        <v>65.367329999999995</v>
      </c>
      <c r="H205" s="69">
        <v>64.906849999999991</v>
      </c>
      <c r="I205" s="69">
        <v>64.093989999999991</v>
      </c>
      <c r="J205" s="69">
        <v>61.718609999999998</v>
      </c>
      <c r="K205" s="69">
        <v>58.364379999999997</v>
      </c>
      <c r="L205" s="69">
        <v>58.142150000000001</v>
      </c>
      <c r="M205" s="69">
        <v>57.53257</v>
      </c>
      <c r="N205" s="69">
        <v>57.626589999999993</v>
      </c>
      <c r="O205" s="69">
        <v>57.015839999999997</v>
      </c>
      <c r="P205" s="69">
        <v>55.428269999999998</v>
      </c>
      <c r="Q205" s="69">
        <v>53.991250000000001</v>
      </c>
      <c r="R205" s="69">
        <v>53.18365</v>
      </c>
      <c r="S205" s="69">
        <v>52.324390000000001</v>
      </c>
      <c r="T205" s="69">
        <v>53.054250000000003</v>
      </c>
      <c r="U205" s="69">
        <v>52.721690000000002</v>
      </c>
    </row>
    <row r="206" spans="1:21" ht="22.95" customHeight="1" x14ac:dyDescent="0.25">
      <c r="A206" s="64"/>
      <c r="B206" s="74" t="s">
        <v>191</v>
      </c>
      <c r="C206" s="69">
        <v>29.486849999999997</v>
      </c>
      <c r="D206" s="69">
        <v>29.730130000000003</v>
      </c>
      <c r="E206" s="71" t="s">
        <v>154</v>
      </c>
      <c r="F206" s="69" t="s">
        <v>154</v>
      </c>
      <c r="G206" s="69" t="s">
        <v>154</v>
      </c>
      <c r="H206" s="71" t="s">
        <v>154</v>
      </c>
      <c r="I206" s="69" t="s">
        <v>154</v>
      </c>
      <c r="J206" s="69" t="s">
        <v>154</v>
      </c>
      <c r="K206" s="71" t="s">
        <v>154</v>
      </c>
      <c r="L206" s="69" t="s">
        <v>154</v>
      </c>
      <c r="M206" s="69" t="s">
        <v>154</v>
      </c>
      <c r="N206" s="71" t="s">
        <v>154</v>
      </c>
      <c r="O206" s="69" t="s">
        <v>154</v>
      </c>
      <c r="P206" s="69" t="s">
        <v>154</v>
      </c>
      <c r="Q206" s="71" t="s">
        <v>154</v>
      </c>
      <c r="R206" s="69" t="s">
        <v>154</v>
      </c>
      <c r="S206" s="69" t="s">
        <v>154</v>
      </c>
      <c r="T206" s="71" t="s">
        <v>154</v>
      </c>
      <c r="U206" s="69" t="s">
        <v>154</v>
      </c>
    </row>
    <row r="207" spans="1:21" ht="12.6" customHeight="1" x14ac:dyDescent="0.25">
      <c r="A207" s="64"/>
      <c r="B207" s="74" t="s">
        <v>192</v>
      </c>
      <c r="C207" s="69">
        <v>473.92115999999999</v>
      </c>
      <c r="D207" s="69">
        <v>500.10768999999999</v>
      </c>
      <c r="E207" s="69">
        <v>524.13419999999996</v>
      </c>
      <c r="F207" s="69">
        <v>540.07968999999991</v>
      </c>
      <c r="G207" s="69">
        <v>531.06795999999997</v>
      </c>
      <c r="H207" s="69">
        <v>500.10383000000002</v>
      </c>
      <c r="I207" s="69">
        <v>503.73500999999999</v>
      </c>
      <c r="J207" s="69">
        <v>474.81579999999997</v>
      </c>
      <c r="K207" s="69">
        <v>498.97147999999999</v>
      </c>
      <c r="L207" s="69">
        <v>489.55955</v>
      </c>
      <c r="M207" s="69">
        <v>491.42932000000002</v>
      </c>
      <c r="N207" s="69">
        <v>513.33632</v>
      </c>
      <c r="O207" s="69">
        <v>512.21387000000004</v>
      </c>
      <c r="P207" s="69">
        <v>511.13661999999999</v>
      </c>
      <c r="Q207" s="69">
        <v>548.15893000000005</v>
      </c>
      <c r="R207" s="69">
        <v>543.44704999999999</v>
      </c>
      <c r="S207" s="69">
        <v>538.92810999999995</v>
      </c>
      <c r="T207" s="69">
        <v>534.15018999999995</v>
      </c>
      <c r="U207" s="69">
        <v>528.25591000000009</v>
      </c>
    </row>
    <row r="208" spans="1:21" ht="12.6" customHeight="1" x14ac:dyDescent="0.25">
      <c r="A208" s="64"/>
      <c r="B208" s="76" t="s">
        <v>128</v>
      </c>
      <c r="C208" s="72">
        <v>27.067830000000001</v>
      </c>
      <c r="D208" s="72">
        <v>30.431619999999999</v>
      </c>
      <c r="E208" s="72" t="s">
        <v>154</v>
      </c>
      <c r="F208" s="72" t="s">
        <v>154</v>
      </c>
      <c r="G208" s="72" t="s">
        <v>154</v>
      </c>
      <c r="H208" s="72">
        <v>29.38626</v>
      </c>
      <c r="I208" s="72" t="s">
        <v>154</v>
      </c>
      <c r="J208" s="72">
        <v>28.156929999999999</v>
      </c>
      <c r="K208" s="72" t="s">
        <v>154</v>
      </c>
      <c r="L208" s="72">
        <v>29.362470000000002</v>
      </c>
      <c r="M208" s="72" t="s">
        <v>154</v>
      </c>
      <c r="N208" s="72">
        <v>29.322590000000002</v>
      </c>
      <c r="O208" s="72" t="s">
        <v>154</v>
      </c>
      <c r="P208" s="72" t="s">
        <v>154</v>
      </c>
      <c r="Q208" s="72" t="s">
        <v>154</v>
      </c>
      <c r="R208" s="72" t="s">
        <v>154</v>
      </c>
      <c r="S208" s="72" t="s">
        <v>154</v>
      </c>
      <c r="T208" s="72" t="s">
        <v>154</v>
      </c>
      <c r="U208" s="72" t="s">
        <v>154</v>
      </c>
    </row>
    <row r="209" spans="1:21" ht="12.6" customHeight="1" x14ac:dyDescent="0.25">
      <c r="A209" s="64"/>
      <c r="B209" s="76" t="s">
        <v>34</v>
      </c>
      <c r="C209" s="72">
        <v>17.055619999999998</v>
      </c>
      <c r="D209" s="72">
        <v>17.502500000000001</v>
      </c>
      <c r="E209" s="72">
        <v>16.681900000000002</v>
      </c>
      <c r="F209" s="72">
        <v>16.34271</v>
      </c>
      <c r="G209" s="72">
        <v>16.337019999999999</v>
      </c>
      <c r="H209" s="72">
        <v>16.420009999999998</v>
      </c>
      <c r="I209" s="72">
        <v>16.332709999999999</v>
      </c>
      <c r="J209" s="72">
        <v>16.147479999999998</v>
      </c>
      <c r="K209" s="72">
        <v>15.819100000000001</v>
      </c>
      <c r="L209" s="72">
        <v>16.332999999999998</v>
      </c>
      <c r="M209" s="72">
        <v>16.4908</v>
      </c>
      <c r="N209" s="72">
        <v>17.33098</v>
      </c>
      <c r="O209" s="72">
        <v>16.441689999999998</v>
      </c>
      <c r="P209" s="72" t="s">
        <v>154</v>
      </c>
      <c r="Q209" s="72" t="s">
        <v>154</v>
      </c>
      <c r="R209" s="72" t="s">
        <v>154</v>
      </c>
      <c r="S209" s="72" t="s">
        <v>154</v>
      </c>
      <c r="T209" s="72" t="s">
        <v>154</v>
      </c>
      <c r="U209" s="72" t="s">
        <v>154</v>
      </c>
    </row>
    <row r="210" spans="1:21" ht="12.6" customHeight="1" x14ac:dyDescent="0.25">
      <c r="A210" s="64"/>
      <c r="B210" s="76" t="s">
        <v>129</v>
      </c>
      <c r="C210" s="73" t="s">
        <v>154</v>
      </c>
      <c r="D210" s="73">
        <v>0.23516000000000001</v>
      </c>
      <c r="E210" s="73" t="s">
        <v>154</v>
      </c>
      <c r="F210" s="73" t="s">
        <v>154</v>
      </c>
      <c r="G210" s="73" t="s">
        <v>154</v>
      </c>
      <c r="H210" s="73" t="s">
        <v>154</v>
      </c>
      <c r="I210" s="73" t="s">
        <v>154</v>
      </c>
      <c r="J210" s="73" t="s">
        <v>154</v>
      </c>
      <c r="K210" s="73" t="s">
        <v>154</v>
      </c>
      <c r="L210" s="73" t="s">
        <v>154</v>
      </c>
      <c r="M210" s="73" t="s">
        <v>154</v>
      </c>
      <c r="N210" s="73" t="s">
        <v>154</v>
      </c>
      <c r="O210" s="73" t="s">
        <v>154</v>
      </c>
      <c r="P210" s="73" t="s">
        <v>154</v>
      </c>
      <c r="Q210" s="73" t="s">
        <v>154</v>
      </c>
      <c r="R210" s="73" t="s">
        <v>154</v>
      </c>
      <c r="S210" s="73" t="s">
        <v>154</v>
      </c>
      <c r="T210" s="73" t="s">
        <v>154</v>
      </c>
      <c r="U210" s="73" t="s">
        <v>154</v>
      </c>
    </row>
    <row r="211" spans="1:21" ht="12.6" customHeight="1" x14ac:dyDescent="0.25">
      <c r="A211" s="64"/>
      <c r="B211" s="76" t="s">
        <v>160</v>
      </c>
      <c r="C211" s="73" t="s">
        <v>154</v>
      </c>
      <c r="D211" s="73" t="s">
        <v>154</v>
      </c>
      <c r="E211" s="73" t="s">
        <v>154</v>
      </c>
      <c r="F211" s="73" t="s">
        <v>154</v>
      </c>
      <c r="G211" s="73" t="s">
        <v>154</v>
      </c>
      <c r="H211" s="73" t="s">
        <v>154</v>
      </c>
      <c r="I211" s="73">
        <v>32.959699999999998</v>
      </c>
      <c r="J211" s="73" t="s">
        <v>154</v>
      </c>
      <c r="K211" s="73" t="s">
        <v>154</v>
      </c>
      <c r="L211" s="73" t="s">
        <v>154</v>
      </c>
      <c r="M211" s="73" t="s">
        <v>154</v>
      </c>
      <c r="N211" s="73" t="s">
        <v>154</v>
      </c>
      <c r="O211" s="73" t="s">
        <v>154</v>
      </c>
      <c r="P211" s="73" t="s">
        <v>154</v>
      </c>
      <c r="Q211" s="73" t="s">
        <v>154</v>
      </c>
      <c r="R211" s="73" t="s">
        <v>154</v>
      </c>
      <c r="S211" s="73" t="s">
        <v>154</v>
      </c>
      <c r="T211" s="73" t="s">
        <v>154</v>
      </c>
      <c r="U211" s="73" t="s">
        <v>154</v>
      </c>
    </row>
    <row r="212" spans="1:21" ht="12.6" customHeight="1" x14ac:dyDescent="0.25">
      <c r="A212" s="64"/>
      <c r="B212" s="76" t="s">
        <v>86</v>
      </c>
      <c r="C212" s="73" t="s">
        <v>154</v>
      </c>
      <c r="D212" s="73">
        <v>52.44914</v>
      </c>
      <c r="E212" s="73" t="s">
        <v>154</v>
      </c>
      <c r="F212" s="73" t="s">
        <v>154</v>
      </c>
      <c r="G212" s="73" t="s">
        <v>154</v>
      </c>
      <c r="H212" s="73" t="s">
        <v>154</v>
      </c>
      <c r="I212" s="73" t="s">
        <v>154</v>
      </c>
      <c r="J212" s="73">
        <v>65.090649999999997</v>
      </c>
      <c r="K212" s="73" t="s">
        <v>154</v>
      </c>
      <c r="L212" s="73" t="s">
        <v>154</v>
      </c>
      <c r="M212" s="73" t="s">
        <v>154</v>
      </c>
      <c r="N212" s="73" t="s">
        <v>154</v>
      </c>
      <c r="O212" s="73" t="s">
        <v>154</v>
      </c>
      <c r="P212" s="73" t="s">
        <v>154</v>
      </c>
      <c r="Q212" s="73" t="s">
        <v>154</v>
      </c>
      <c r="R212" s="73" t="s">
        <v>154</v>
      </c>
      <c r="S212" s="73" t="s">
        <v>154</v>
      </c>
      <c r="T212" s="73">
        <v>88.354780000000005</v>
      </c>
      <c r="U212" s="73" t="s">
        <v>154</v>
      </c>
    </row>
    <row r="213" spans="1:21" ht="12.6" customHeight="1" x14ac:dyDescent="0.25">
      <c r="A213" s="64"/>
      <c r="B213" s="74" t="s">
        <v>87</v>
      </c>
      <c r="C213" s="69" t="s">
        <v>154</v>
      </c>
      <c r="D213" s="69" t="s">
        <v>154</v>
      </c>
      <c r="E213" s="69">
        <v>6.2957099999999997</v>
      </c>
      <c r="F213" s="69" t="s">
        <v>154</v>
      </c>
      <c r="G213" s="69" t="s">
        <v>154</v>
      </c>
      <c r="H213" s="69" t="s">
        <v>154</v>
      </c>
      <c r="I213" s="69" t="s">
        <v>154</v>
      </c>
      <c r="J213" s="69">
        <v>6.0082899999999997</v>
      </c>
      <c r="K213" s="69" t="s">
        <v>154</v>
      </c>
      <c r="L213" s="69" t="s">
        <v>154</v>
      </c>
      <c r="M213" s="69" t="s">
        <v>154</v>
      </c>
      <c r="N213" s="69" t="s">
        <v>154</v>
      </c>
      <c r="O213" s="69" t="s">
        <v>154</v>
      </c>
      <c r="P213" s="69" t="s">
        <v>154</v>
      </c>
      <c r="Q213" s="69" t="s">
        <v>154</v>
      </c>
      <c r="R213" s="69" t="s">
        <v>154</v>
      </c>
      <c r="S213" s="69" t="s">
        <v>154</v>
      </c>
      <c r="T213" s="69" t="s">
        <v>154</v>
      </c>
      <c r="U213" s="69" t="s">
        <v>154</v>
      </c>
    </row>
    <row r="214" spans="1:21" ht="12.6" customHeight="1" x14ac:dyDescent="0.25">
      <c r="A214" s="64"/>
      <c r="B214" s="74" t="s">
        <v>88</v>
      </c>
      <c r="C214" s="69" t="s">
        <v>154</v>
      </c>
      <c r="D214" s="69">
        <v>13.618129999999999</v>
      </c>
      <c r="E214" s="69" t="s">
        <v>154</v>
      </c>
      <c r="F214" s="69" t="s">
        <v>154</v>
      </c>
      <c r="G214" s="69" t="s">
        <v>154</v>
      </c>
      <c r="H214" s="69" t="s">
        <v>154</v>
      </c>
      <c r="I214" s="69" t="s">
        <v>154</v>
      </c>
      <c r="J214" s="69">
        <v>10.35937</v>
      </c>
      <c r="K214" s="69" t="s">
        <v>154</v>
      </c>
      <c r="L214" s="69" t="s">
        <v>154</v>
      </c>
      <c r="M214" s="69" t="s">
        <v>154</v>
      </c>
      <c r="N214" s="69" t="s">
        <v>154</v>
      </c>
      <c r="O214" s="69" t="s">
        <v>154</v>
      </c>
      <c r="P214" s="69" t="s">
        <v>154</v>
      </c>
      <c r="Q214" s="69" t="s">
        <v>154</v>
      </c>
      <c r="R214" s="69" t="s">
        <v>154</v>
      </c>
      <c r="S214" s="69" t="s">
        <v>154</v>
      </c>
      <c r="T214" s="69" t="s">
        <v>154</v>
      </c>
      <c r="U214" s="69" t="s">
        <v>154</v>
      </c>
    </row>
    <row r="215" spans="1:21" ht="12.6" customHeight="1" x14ac:dyDescent="0.25">
      <c r="A215" s="64"/>
      <c r="B215" s="74" t="s">
        <v>130</v>
      </c>
      <c r="C215" s="69" t="s">
        <v>154</v>
      </c>
      <c r="D215" s="69">
        <v>5.7145400000000004</v>
      </c>
      <c r="E215" s="69" t="s">
        <v>154</v>
      </c>
      <c r="F215" s="69" t="s">
        <v>154</v>
      </c>
      <c r="G215" s="69" t="s">
        <v>154</v>
      </c>
      <c r="H215" s="69" t="s">
        <v>154</v>
      </c>
      <c r="I215" s="69" t="s">
        <v>154</v>
      </c>
      <c r="J215" s="69">
        <v>39.570399999999999</v>
      </c>
      <c r="K215" s="69" t="s">
        <v>154</v>
      </c>
      <c r="L215" s="69" t="s">
        <v>154</v>
      </c>
      <c r="M215" s="69" t="s">
        <v>154</v>
      </c>
      <c r="N215" s="69" t="s">
        <v>154</v>
      </c>
      <c r="O215" s="69" t="s">
        <v>154</v>
      </c>
      <c r="P215" s="69" t="s">
        <v>154</v>
      </c>
      <c r="Q215" s="69" t="s">
        <v>154</v>
      </c>
      <c r="R215" s="69" t="s">
        <v>154</v>
      </c>
      <c r="S215" s="69" t="s">
        <v>154</v>
      </c>
      <c r="T215" s="69" t="s">
        <v>154</v>
      </c>
      <c r="U215" s="69" t="s">
        <v>154</v>
      </c>
    </row>
    <row r="216" spans="1:21" ht="12.75" customHeight="1" x14ac:dyDescent="0.25">
      <c r="A216" s="63"/>
      <c r="B216" s="16"/>
      <c r="C216" s="17"/>
      <c r="D216" s="17"/>
      <c r="E216" s="17"/>
      <c r="F216" s="17"/>
      <c r="G216" s="18"/>
      <c r="H216" s="17"/>
      <c r="I216" s="17"/>
      <c r="J216" s="17"/>
      <c r="K216" s="17"/>
      <c r="L216" s="17"/>
      <c r="M216" s="17"/>
      <c r="N216" s="17"/>
      <c r="O216" s="17"/>
      <c r="P216" s="17"/>
      <c r="Q216" s="17"/>
      <c r="R216" s="17"/>
      <c r="S216" s="17"/>
      <c r="T216" s="17"/>
      <c r="U216" s="17"/>
    </row>
    <row r="217" spans="1:21" x14ac:dyDescent="0.25">
      <c r="A217" s="65" t="s">
        <v>35</v>
      </c>
      <c r="C217" s="19"/>
      <c r="D217" s="20"/>
      <c r="E217" s="19"/>
      <c r="F217" s="20"/>
      <c r="G217" s="19"/>
      <c r="H217" s="20"/>
    </row>
    <row r="218" spans="1:21" ht="3" customHeight="1" x14ac:dyDescent="0.25">
      <c r="A218" s="65"/>
      <c r="C218" s="19"/>
      <c r="D218" s="20"/>
      <c r="E218" s="19"/>
      <c r="F218" s="20"/>
      <c r="G218" s="19"/>
      <c r="H218" s="20"/>
    </row>
    <row r="219" spans="1:21" ht="14.25" customHeight="1" x14ac:dyDescent="0.25">
      <c r="A219" s="95" t="s">
        <v>196</v>
      </c>
      <c r="B219" s="95"/>
      <c r="C219" s="95"/>
      <c r="D219" s="95"/>
      <c r="E219" s="95"/>
      <c r="F219" s="95"/>
      <c r="G219" s="95"/>
      <c r="H219" s="95"/>
      <c r="I219" s="95"/>
      <c r="J219" s="95"/>
      <c r="K219" s="95"/>
      <c r="L219" s="95"/>
      <c r="M219" s="95"/>
      <c r="N219" s="95"/>
      <c r="O219" s="95"/>
      <c r="P219" s="95"/>
      <c r="Q219" s="95"/>
      <c r="R219" s="95"/>
      <c r="S219" s="95"/>
      <c r="T219" s="95"/>
      <c r="U219" s="95"/>
    </row>
    <row r="220" spans="1:21" ht="14.25" customHeight="1" x14ac:dyDescent="0.25">
      <c r="A220" s="93" t="s">
        <v>197</v>
      </c>
      <c r="B220" s="94"/>
      <c r="C220" s="94"/>
      <c r="D220" s="94"/>
      <c r="E220" s="94"/>
      <c r="F220" s="94"/>
      <c r="G220" s="94"/>
      <c r="H220" s="94"/>
      <c r="I220" s="94"/>
      <c r="J220" s="94"/>
      <c r="K220" s="94"/>
      <c r="L220" s="94"/>
      <c r="M220" s="94"/>
      <c r="N220" s="94"/>
      <c r="O220" s="94"/>
      <c r="P220" s="94"/>
      <c r="Q220" s="94"/>
      <c r="R220" s="94"/>
      <c r="S220" s="94"/>
      <c r="T220" s="94"/>
      <c r="U220" s="94"/>
    </row>
    <row r="221" spans="1:21" x14ac:dyDescent="0.25">
      <c r="B221" s="21"/>
      <c r="C221" s="89"/>
      <c r="D221" s="89"/>
      <c r="E221" s="89"/>
      <c r="F221" s="89"/>
      <c r="G221" s="89"/>
      <c r="H221" s="89"/>
      <c r="I221" s="89"/>
    </row>
    <row r="222" spans="1:21" ht="15" x14ac:dyDescent="0.25">
      <c r="A222" s="90" t="s">
        <v>36</v>
      </c>
      <c r="B222" s="90"/>
      <c r="C222" s="90"/>
      <c r="D222" s="90"/>
      <c r="E222" s="90"/>
      <c r="F222" s="90"/>
      <c r="G222" s="23"/>
    </row>
    <row r="223" spans="1:21" ht="3" customHeight="1" x14ac:dyDescent="0.25">
      <c r="A223" s="67"/>
      <c r="B223" s="24"/>
      <c r="C223" s="19"/>
      <c r="D223" s="25"/>
      <c r="E223" s="26"/>
      <c r="F223" s="25"/>
      <c r="G223" s="26"/>
    </row>
    <row r="224" spans="1:21" ht="26.25" customHeight="1" x14ac:dyDescent="0.25">
      <c r="A224" s="91" t="s">
        <v>161</v>
      </c>
      <c r="B224" s="91"/>
      <c r="C224" s="91"/>
      <c r="D224" s="91"/>
      <c r="E224" s="91"/>
      <c r="F224" s="91"/>
      <c r="G224" s="91"/>
      <c r="H224" s="91"/>
      <c r="I224" s="91"/>
      <c r="J224" s="91"/>
      <c r="K224" s="91"/>
      <c r="L224" s="91"/>
      <c r="M224" s="91"/>
      <c r="N224" s="91"/>
      <c r="O224" s="91"/>
      <c r="P224" s="91"/>
      <c r="Q224" s="91"/>
      <c r="R224" s="91"/>
      <c r="S224" s="91"/>
      <c r="T224" s="91"/>
      <c r="U224" s="91"/>
    </row>
    <row r="225" spans="1:21" ht="3" customHeight="1" x14ac:dyDescent="0.25">
      <c r="A225" s="81"/>
      <c r="B225" s="81"/>
      <c r="C225" s="81"/>
      <c r="D225" s="81"/>
      <c r="E225" s="81"/>
      <c r="F225" s="81"/>
      <c r="G225" s="81"/>
      <c r="H225" s="81"/>
      <c r="I225" s="81"/>
      <c r="J225" s="81"/>
      <c r="K225" s="81"/>
      <c r="L225" s="81"/>
      <c r="M225" s="81"/>
      <c r="N225" s="81"/>
      <c r="O225" s="81"/>
      <c r="P225" s="81"/>
      <c r="Q225" s="81"/>
      <c r="R225" s="81"/>
      <c r="S225" s="81"/>
    </row>
    <row r="226" spans="1:21" ht="21" customHeight="1" x14ac:dyDescent="0.25">
      <c r="A226" s="92" t="s">
        <v>194</v>
      </c>
      <c r="B226" s="92"/>
      <c r="C226" s="92"/>
      <c r="D226" s="92"/>
      <c r="E226" s="92"/>
      <c r="F226" s="92"/>
      <c r="G226" s="92"/>
      <c r="H226" s="92"/>
      <c r="I226" s="92"/>
      <c r="J226" s="92"/>
      <c r="K226" s="92"/>
      <c r="L226" s="92"/>
      <c r="M226" s="92"/>
      <c r="N226" s="92"/>
      <c r="O226" s="92"/>
      <c r="P226" s="92"/>
      <c r="Q226" s="92"/>
      <c r="R226" s="92"/>
      <c r="S226" s="92"/>
      <c r="T226" s="92"/>
      <c r="U226" s="92"/>
    </row>
    <row r="227" spans="1:21" s="80" customFormat="1" ht="10.95" customHeight="1" x14ac:dyDescent="0.2">
      <c r="A227" s="82" t="s">
        <v>198</v>
      </c>
      <c r="B227" s="82"/>
      <c r="C227" s="82"/>
      <c r="D227" s="82"/>
      <c r="E227" s="82"/>
      <c r="F227" s="82"/>
      <c r="G227" s="82"/>
      <c r="H227" s="82"/>
      <c r="I227" s="82"/>
      <c r="J227" s="82"/>
      <c r="K227" s="82"/>
      <c r="L227" s="82"/>
      <c r="M227" s="82"/>
      <c r="N227" s="82"/>
      <c r="O227" s="82"/>
      <c r="P227" s="82"/>
      <c r="Q227" s="82"/>
      <c r="R227" s="82"/>
      <c r="S227" s="82"/>
      <c r="T227" s="82"/>
      <c r="U227" s="82"/>
    </row>
    <row r="228" spans="1:21" ht="11.25" customHeight="1" x14ac:dyDescent="0.25">
      <c r="A228" s="27"/>
      <c r="B228" s="27"/>
      <c r="C228" s="22"/>
      <c r="D228" s="22"/>
      <c r="E228" s="28"/>
      <c r="F228" s="22"/>
      <c r="G228" s="28"/>
    </row>
    <row r="229" spans="1:21" s="78" customFormat="1" ht="12.75" customHeight="1" x14ac:dyDescent="0.25">
      <c r="A229" s="83" t="s">
        <v>163</v>
      </c>
      <c r="B229" s="83"/>
      <c r="C229" s="83"/>
      <c r="D229" s="83"/>
      <c r="E229" s="83"/>
      <c r="F229" s="83"/>
      <c r="G229" s="83"/>
      <c r="H229" s="83"/>
      <c r="I229" s="83"/>
      <c r="J229" s="83"/>
      <c r="K229" s="83"/>
      <c r="L229" s="83"/>
      <c r="M229" s="83"/>
      <c r="N229" s="83"/>
      <c r="O229" s="83"/>
      <c r="P229" s="83"/>
    </row>
    <row r="230" spans="1:21" s="78" customFormat="1" ht="37.5" customHeight="1" x14ac:dyDescent="0.25">
      <c r="A230" s="84" t="s">
        <v>164</v>
      </c>
      <c r="B230" s="84"/>
      <c r="C230" s="84"/>
      <c r="D230" s="84"/>
      <c r="E230" s="84"/>
      <c r="F230" s="84"/>
      <c r="G230" s="84"/>
      <c r="H230" s="84"/>
      <c r="I230" s="84"/>
      <c r="J230" s="84"/>
      <c r="K230" s="84"/>
      <c r="L230" s="84"/>
      <c r="M230" s="84"/>
      <c r="N230" s="84"/>
      <c r="O230" s="84"/>
      <c r="P230" s="84"/>
      <c r="Q230" s="84"/>
      <c r="R230" s="84"/>
      <c r="S230" s="84"/>
      <c r="T230" s="84"/>
      <c r="U230" s="84"/>
    </row>
  </sheetData>
  <sheetProtection selectLockedCells="1"/>
  <mergeCells count="12">
    <mergeCell ref="A225:S225"/>
    <mergeCell ref="A227:U227"/>
    <mergeCell ref="A229:P229"/>
    <mergeCell ref="A230:U230"/>
    <mergeCell ref="M7:P7"/>
    <mergeCell ref="C32:S32"/>
    <mergeCell ref="C221:I221"/>
    <mergeCell ref="A222:F222"/>
    <mergeCell ref="A224:U224"/>
    <mergeCell ref="A226:U226"/>
    <mergeCell ref="A220:U220"/>
    <mergeCell ref="A219:U219"/>
  </mergeCells>
  <dataValidations count="1">
    <dataValidation type="list" allowBlank="1" showInputMessage="1" showErrorMessage="1" sqref="M7">
      <formula1>$B$33:$B$215</formula1>
    </dataValidation>
  </dataValidations>
  <hyperlinks>
    <hyperlink ref="A227:XFD227" r:id="rId1" display="(http://unfccc.int/ghg_data/ghg_data_unfccc/data_sources/items/3816.php)"/>
    <hyperlink ref="A220:U220" r:id="rId2" display="See:  http://unfccc.int ."/>
  </hyperlinks>
  <pageMargins left="0.2" right="0.2" top="0.8" bottom="0.8" header="0.5" footer="0.5"/>
  <pageSetup scale="89" orientation="landscape"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GHG Agric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Carrington</dc:creator>
  <cp:lastModifiedBy>Marcus Newbury</cp:lastModifiedBy>
  <cp:lastPrinted>2016-03-21T19:38:38Z</cp:lastPrinted>
  <dcterms:created xsi:type="dcterms:W3CDTF">1996-10-14T23:33:28Z</dcterms:created>
  <dcterms:modified xsi:type="dcterms:W3CDTF">2016-03-21T20:01:27Z</dcterms:modified>
</cp:coreProperties>
</file>